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089BD6D-BFD3-482A-8742-C3ADE7B90B7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rashoda'!$A$1:$G$89</definedName>
    <definedName name="_xlnm.Print_Area" localSheetId="0">' Sažetak'!$A$1:$J$42</definedName>
    <definedName name="_xlnm.Print_Area" localSheetId="3">'Posebni dio'!$A$1:$G$30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6" l="1"/>
  <c r="G6" i="6"/>
  <c r="F6" i="6"/>
  <c r="E6" i="6"/>
  <c r="D6" i="6"/>
  <c r="C7" i="6"/>
  <c r="G7" i="6"/>
  <c r="F7" i="6"/>
  <c r="E7" i="6"/>
  <c r="D7" i="6"/>
  <c r="C8" i="6"/>
  <c r="G8" i="6"/>
  <c r="F8" i="6"/>
  <c r="E8" i="6"/>
  <c r="D8" i="6"/>
  <c r="C22" i="6"/>
  <c r="G22" i="6"/>
  <c r="F22" i="6"/>
  <c r="E22" i="6"/>
  <c r="D22" i="6"/>
  <c r="C23" i="6"/>
  <c r="G23" i="6"/>
  <c r="F23" i="6"/>
  <c r="E23" i="6"/>
  <c r="D23" i="6"/>
  <c r="C25" i="6"/>
  <c r="G25" i="6"/>
  <c r="G24" i="6" s="1"/>
  <c r="F25" i="6"/>
  <c r="F24" i="6" s="1"/>
  <c r="E25" i="6"/>
  <c r="C30" i="6"/>
  <c r="C29" i="6" s="1"/>
  <c r="G29" i="6"/>
  <c r="F29" i="6"/>
  <c r="E29" i="6"/>
  <c r="G30" i="6"/>
  <c r="F30" i="6"/>
  <c r="E30" i="6"/>
  <c r="E24" i="6"/>
  <c r="C52" i="6"/>
  <c r="G52" i="6"/>
  <c r="F52" i="6"/>
  <c r="E52" i="6"/>
  <c r="D52" i="6"/>
  <c r="C57" i="6"/>
  <c r="G57" i="6"/>
  <c r="F57" i="6"/>
  <c r="E57" i="6"/>
  <c r="D57" i="6"/>
  <c r="C58" i="6"/>
  <c r="G58" i="6"/>
  <c r="F58" i="6"/>
  <c r="E58" i="6"/>
  <c r="D58" i="6"/>
  <c r="C53" i="6"/>
  <c r="G53" i="6"/>
  <c r="F53" i="6"/>
  <c r="E53" i="6"/>
  <c r="D53" i="6"/>
  <c r="C54" i="6"/>
  <c r="G54" i="6"/>
  <c r="F54" i="6"/>
  <c r="E54" i="6"/>
  <c r="D54" i="6"/>
  <c r="C50" i="6"/>
  <c r="C49" i="6" s="1"/>
  <c r="G50" i="6"/>
  <c r="G49" i="6" s="1"/>
  <c r="F50" i="6"/>
  <c r="F49" i="6" s="1"/>
  <c r="E50" i="6"/>
  <c r="D50" i="6"/>
  <c r="D49" i="6"/>
  <c r="E49" i="6"/>
  <c r="G46" i="6"/>
  <c r="F46" i="6"/>
  <c r="E46" i="6"/>
  <c r="D46" i="6"/>
  <c r="D45" i="6" s="1"/>
  <c r="C45" i="6"/>
  <c r="G45" i="6"/>
  <c r="F45" i="6"/>
  <c r="E45" i="6"/>
  <c r="C42" i="6"/>
  <c r="C41" i="6" s="1"/>
  <c r="G42" i="6"/>
  <c r="G41" i="6" s="1"/>
  <c r="F42" i="6"/>
  <c r="F41" i="6" s="1"/>
  <c r="E42" i="6"/>
  <c r="D42" i="6"/>
  <c r="E41" i="6"/>
  <c r="D41" i="6"/>
  <c r="C32" i="6"/>
  <c r="G32" i="6"/>
  <c r="F32" i="6"/>
  <c r="E32" i="6"/>
  <c r="D32" i="6"/>
  <c r="C36" i="6"/>
  <c r="G36" i="6"/>
  <c r="F36" i="6"/>
  <c r="E36" i="6"/>
  <c r="D36" i="6"/>
  <c r="C37" i="6"/>
  <c r="G37" i="6"/>
  <c r="F37" i="6"/>
  <c r="E37" i="6"/>
  <c r="D37" i="6"/>
  <c r="G33" i="6"/>
  <c r="F33" i="6"/>
  <c r="E33" i="6"/>
  <c r="D33" i="6"/>
  <c r="C34" i="6"/>
  <c r="G34" i="6"/>
  <c r="F34" i="6"/>
  <c r="E34" i="6"/>
  <c r="D34" i="6"/>
  <c r="D29" i="6"/>
  <c r="D24" i="6" s="1"/>
  <c r="D30" i="6"/>
  <c r="D25" i="6"/>
  <c r="C26" i="6"/>
  <c r="G26" i="6"/>
  <c r="F26" i="6"/>
  <c r="E26" i="6"/>
  <c r="D26" i="6"/>
  <c r="G9" i="6"/>
  <c r="F9" i="6"/>
  <c r="E9" i="6"/>
  <c r="D9" i="6"/>
  <c r="C9" i="6"/>
  <c r="G18" i="6"/>
  <c r="F18" i="6"/>
  <c r="E18" i="6"/>
  <c r="D18" i="6"/>
  <c r="C18" i="6"/>
  <c r="G19" i="6"/>
  <c r="F19" i="6"/>
  <c r="E19" i="6"/>
  <c r="D19" i="6"/>
  <c r="C19" i="6"/>
  <c r="G20" i="6"/>
  <c r="F20" i="6"/>
  <c r="E20" i="6"/>
  <c r="D20" i="6"/>
  <c r="C20" i="6"/>
  <c r="G15" i="6"/>
  <c r="G14" i="6" s="1"/>
  <c r="F15" i="6"/>
  <c r="F14" i="6" s="1"/>
  <c r="E15" i="6"/>
  <c r="D15" i="6"/>
  <c r="C15" i="6"/>
  <c r="C14" i="6" s="1"/>
  <c r="G16" i="6"/>
  <c r="F16" i="6"/>
  <c r="E16" i="6"/>
  <c r="D16" i="6"/>
  <c r="C16" i="6"/>
  <c r="E14" i="6"/>
  <c r="D14" i="6"/>
  <c r="G11" i="6"/>
  <c r="G10" i="6" s="1"/>
  <c r="F11" i="6"/>
  <c r="F10" i="6" s="1"/>
  <c r="E11" i="6"/>
  <c r="E10" i="6" s="1"/>
  <c r="D11" i="6"/>
  <c r="C11" i="6"/>
  <c r="C10" i="6" s="1"/>
  <c r="G12" i="6"/>
  <c r="F12" i="6"/>
  <c r="E12" i="6"/>
  <c r="D12" i="6"/>
  <c r="C12" i="6"/>
  <c r="D10" i="6"/>
  <c r="G60" i="6"/>
  <c r="F60" i="6"/>
  <c r="E60" i="6"/>
  <c r="D60" i="6"/>
  <c r="C60" i="6"/>
  <c r="G61" i="6"/>
  <c r="F61" i="6"/>
  <c r="E61" i="6"/>
  <c r="D61" i="6"/>
  <c r="C61" i="6"/>
  <c r="G62" i="6"/>
  <c r="F62" i="6"/>
  <c r="E62" i="6"/>
  <c r="D62" i="6"/>
  <c r="C62" i="6"/>
  <c r="G63" i="6"/>
  <c r="F63" i="6"/>
  <c r="E63" i="6"/>
  <c r="D63" i="6"/>
  <c r="C63" i="6"/>
  <c r="G66" i="6"/>
  <c r="F66" i="6"/>
  <c r="E66" i="6"/>
  <c r="D66" i="6"/>
  <c r="C66" i="6"/>
  <c r="G67" i="6"/>
  <c r="F67" i="6"/>
  <c r="E67" i="6"/>
  <c r="D67" i="6"/>
  <c r="C67" i="6"/>
  <c r="G70" i="6"/>
  <c r="F70" i="6"/>
  <c r="E70" i="6"/>
  <c r="D70" i="6"/>
  <c r="C70" i="6"/>
  <c r="G71" i="6"/>
  <c r="F71" i="6"/>
  <c r="E71" i="6"/>
  <c r="D71" i="6"/>
  <c r="C71" i="6"/>
  <c r="G72" i="6"/>
  <c r="F72" i="6"/>
  <c r="E72" i="6"/>
  <c r="C72" i="6"/>
  <c r="D72" i="6"/>
  <c r="G68" i="6"/>
  <c r="F68" i="6"/>
  <c r="E68" i="6"/>
  <c r="C68" i="6"/>
  <c r="D68" i="6"/>
  <c r="G64" i="6"/>
  <c r="F64" i="6"/>
  <c r="E64" i="6"/>
  <c r="C64" i="6"/>
  <c r="D64" i="6"/>
  <c r="G76" i="6"/>
  <c r="F76" i="6"/>
  <c r="E76" i="6"/>
  <c r="D76" i="6"/>
  <c r="C76" i="6"/>
  <c r="G79" i="6"/>
  <c r="F79" i="6"/>
  <c r="E79" i="6"/>
  <c r="D79" i="6"/>
  <c r="C79" i="6"/>
  <c r="G80" i="6"/>
  <c r="F80" i="6"/>
  <c r="E80" i="6"/>
  <c r="D80" i="6"/>
  <c r="C80" i="6"/>
  <c r="G77" i="6"/>
  <c r="F77" i="6"/>
  <c r="E77" i="6"/>
  <c r="D77" i="6"/>
  <c r="C77" i="6"/>
  <c r="G82" i="6"/>
  <c r="F82" i="6"/>
  <c r="E82" i="6"/>
  <c r="D82" i="6"/>
  <c r="C82" i="6"/>
  <c r="G83" i="6"/>
  <c r="F83" i="6"/>
  <c r="E83" i="6"/>
  <c r="D83" i="6"/>
  <c r="C83" i="6"/>
  <c r="G88" i="6"/>
  <c r="F88" i="6"/>
  <c r="E88" i="6"/>
  <c r="D88" i="6"/>
  <c r="C88" i="6"/>
  <c r="C84" i="6" s="1"/>
  <c r="G89" i="6"/>
  <c r="F89" i="6"/>
  <c r="E89" i="6"/>
  <c r="D89" i="6"/>
  <c r="C89" i="6"/>
  <c r="G85" i="6"/>
  <c r="F85" i="6"/>
  <c r="F84" i="6" s="1"/>
  <c r="E85" i="6"/>
  <c r="D85" i="6"/>
  <c r="C85" i="6"/>
  <c r="G86" i="6"/>
  <c r="F86" i="6"/>
  <c r="E86" i="6"/>
  <c r="D86" i="6"/>
  <c r="C86" i="6"/>
  <c r="G93" i="6"/>
  <c r="G92" i="6" s="1"/>
  <c r="G91" i="6" s="1"/>
  <c r="F93" i="6"/>
  <c r="F92" i="6" s="1"/>
  <c r="F91" i="6" s="1"/>
  <c r="E93" i="6"/>
  <c r="D93" i="6"/>
  <c r="C93" i="6"/>
  <c r="C92" i="6" s="1"/>
  <c r="C91" i="6" s="1"/>
  <c r="E92" i="6"/>
  <c r="E91" i="6" s="1"/>
  <c r="D92" i="6"/>
  <c r="D91" i="6" s="1"/>
  <c r="G84" i="6"/>
  <c r="E84" i="6"/>
  <c r="D84" i="6"/>
  <c r="G73" i="4"/>
  <c r="G72" i="4" s="1"/>
  <c r="F73" i="4"/>
  <c r="E73" i="4"/>
  <c r="D73" i="4"/>
  <c r="D72" i="4" s="1"/>
  <c r="C73" i="4"/>
  <c r="C72" i="4" s="1"/>
  <c r="G78" i="4"/>
  <c r="F78" i="4"/>
  <c r="E78" i="4"/>
  <c r="C78" i="4"/>
  <c r="D78" i="4"/>
  <c r="C75" i="4"/>
  <c r="G75" i="4"/>
  <c r="F75" i="4"/>
  <c r="F72" i="4" s="1"/>
  <c r="E75" i="4"/>
  <c r="E72" i="4" s="1"/>
  <c r="D75" i="4"/>
  <c r="C24" i="6" l="1"/>
  <c r="E40" i="6"/>
  <c r="D40" i="6"/>
  <c r="C40" i="6"/>
  <c r="F40" i="6"/>
  <c r="G40" i="6"/>
  <c r="G62" i="4" l="1"/>
  <c r="F62" i="4"/>
  <c r="E62" i="4"/>
  <c r="D62" i="4"/>
  <c r="G65" i="4"/>
  <c r="F65" i="4"/>
  <c r="E65" i="4"/>
  <c r="C65" i="4"/>
  <c r="D65" i="4"/>
  <c r="C62" i="4"/>
  <c r="G57" i="4"/>
  <c r="F57" i="4"/>
  <c r="E57" i="4"/>
  <c r="D57" i="4"/>
  <c r="C57" i="4"/>
  <c r="G59" i="4"/>
  <c r="F59" i="4"/>
  <c r="E59" i="4"/>
  <c r="D59" i="4"/>
  <c r="C59" i="4"/>
  <c r="G69" i="4"/>
  <c r="F69" i="4"/>
  <c r="E69" i="4"/>
  <c r="D69" i="4"/>
  <c r="C69" i="4"/>
  <c r="C46" i="4"/>
  <c r="C38" i="4"/>
  <c r="G49" i="4"/>
  <c r="F49" i="4"/>
  <c r="E49" i="4"/>
  <c r="D49" i="4"/>
  <c r="C49" i="4"/>
  <c r="G46" i="4"/>
  <c r="F46" i="4"/>
  <c r="E46" i="4"/>
  <c r="D46" i="4"/>
  <c r="G42" i="4"/>
  <c r="F42" i="4"/>
  <c r="E42" i="4"/>
  <c r="D42" i="4"/>
  <c r="C42" i="4"/>
  <c r="G40" i="4"/>
  <c r="F40" i="4"/>
  <c r="E40" i="4"/>
  <c r="D40" i="4"/>
  <c r="C40" i="4"/>
  <c r="D38" i="4"/>
  <c r="G38" i="4"/>
  <c r="F38" i="4"/>
  <c r="E38" i="4"/>
  <c r="G28" i="4"/>
  <c r="F28" i="4"/>
  <c r="E28" i="4"/>
  <c r="D28" i="4"/>
  <c r="C28" i="4"/>
  <c r="G23" i="4"/>
  <c r="F23" i="4"/>
  <c r="E23" i="4"/>
  <c r="D23" i="4"/>
  <c r="C23" i="4"/>
  <c r="C9" i="4"/>
  <c r="C8" i="4" s="1"/>
  <c r="G9" i="4"/>
  <c r="G8" i="4" s="1"/>
  <c r="F9" i="4"/>
  <c r="F8" i="4" s="1"/>
  <c r="E9" i="4"/>
  <c r="E8" i="4" s="1"/>
  <c r="D9" i="4"/>
  <c r="D8" i="4" s="1"/>
  <c r="G13" i="2"/>
  <c r="F42" i="2"/>
  <c r="G42" i="2"/>
  <c r="H42" i="2" s="1"/>
  <c r="I42" i="2" s="1"/>
  <c r="J42" i="2" s="1"/>
  <c r="J24" i="2"/>
  <c r="I24" i="2"/>
  <c r="H24" i="2"/>
  <c r="G24" i="2"/>
  <c r="F24" i="2"/>
  <c r="J13" i="2"/>
  <c r="I13" i="2"/>
  <c r="H13" i="2"/>
  <c r="F13" i="2"/>
  <c r="J10" i="2"/>
  <c r="I10" i="2"/>
  <c r="H10" i="2"/>
  <c r="G10" i="2"/>
  <c r="F10" i="2"/>
  <c r="G56" i="4" l="1"/>
  <c r="G55" i="4" s="1"/>
  <c r="F56" i="4"/>
  <c r="F55" i="4" s="1"/>
  <c r="D56" i="4"/>
  <c r="D55" i="4" s="1"/>
  <c r="E56" i="4"/>
  <c r="E55" i="4" s="1"/>
  <c r="C22" i="4"/>
  <c r="C56" i="4"/>
  <c r="C55" i="4" s="1"/>
  <c r="C37" i="4"/>
  <c r="F37" i="4"/>
  <c r="E37" i="4"/>
  <c r="G37" i="4"/>
  <c r="D37" i="4"/>
  <c r="F22" i="4"/>
  <c r="G22" i="4"/>
  <c r="D22" i="4"/>
  <c r="E22" i="4"/>
  <c r="J16" i="2"/>
  <c r="J25" i="2" s="1"/>
  <c r="J32" i="2" s="1"/>
  <c r="J33" i="2" s="1"/>
  <c r="I16" i="2"/>
  <c r="I25" i="2" s="1"/>
  <c r="I32" i="2" s="1"/>
  <c r="I33" i="2" s="1"/>
  <c r="G16" i="2"/>
  <c r="G25" i="2" s="1"/>
  <c r="G32" i="2" s="1"/>
  <c r="H16" i="2"/>
  <c r="H25" i="2" s="1"/>
  <c r="H32" i="2" s="1"/>
  <c r="H33" i="2" s="1"/>
  <c r="F16" i="2"/>
  <c r="F25" i="2" s="1"/>
  <c r="F32" i="2" s="1"/>
  <c r="F33" i="2" s="1"/>
  <c r="G33" i="2" l="1"/>
  <c r="C75" i="6"/>
  <c r="C74" i="6" s="1"/>
  <c r="E75" i="6"/>
  <c r="E74" i="6" s="1"/>
  <c r="D75" i="6"/>
  <c r="D74" i="6"/>
  <c r="G75" i="6"/>
  <c r="G74" i="6" s="1"/>
  <c r="F75" i="6"/>
  <c r="F74" i="6" s="1"/>
</calcChain>
</file>

<file path=xl/sharedStrings.xml><?xml version="1.0" encoding="utf-8"?>
<sst xmlns="http://schemas.openxmlformats.org/spreadsheetml/2006/main" count="328" uniqueCount="132">
  <si>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</si>
  <si>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</si>
  <si>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</si>
  <si>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</si>
  <si>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</si>
  <si>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</si>
  <si>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</si>
  <si>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</si>
  <si>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</si>
  <si>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</si>
  <si>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</si>
  <si>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</si>
  <si>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</si>
  <si>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</si>
  <si>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</si>
  <si>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</si>
  <si>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</si>
  <si>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</si>
  <si>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</si>
  <si>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</si>
  <si>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</si>
  <si>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</si>
  <si>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</si>
  <si>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</si>
  <si>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</si>
  <si>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</si>
  <si>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</si>
  <si>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</si>
  <si>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</si>
  <si>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Prihodi od prodaje nefinancijske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</si>
  <si>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</si>
  <si>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</si>
  <si>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</si>
  <si>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</si>
  <si>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</si>
  <si>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</si>
  <si>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1 Opći prihodi i primici</t>
  </si>
  <si>
    <t>11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</si>
  <si>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</si>
  <si>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</si>
  <si>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</si>
  <si>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</si>
  <si>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</si>
  <si>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</si>
  <si>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</si>
  <si>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</si>
  <si>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</si>
  <si>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</si>
  <si>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</si>
  <si>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</si>
  <si>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</si>
  <si>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</si>
  <si>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</si>
  <si>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</si>
  <si>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</si>
  <si>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</si>
  <si>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</si>
  <si>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</si>
  <si>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IZVRŠENJE 
2024.</t>
  </si>
  <si>
    <t>TEKUĆI PLAN 
2025.</t>
  </si>
  <si>
    <t>PLAN 
2026.</t>
  </si>
  <si>
    <t>PROJEKCIJA 
2027.</t>
  </si>
  <si>
    <t>PROJEKCIJA
2028.</t>
  </si>
  <si>
    <t>Prihodi od imovine</t>
  </si>
  <si>
    <t xml:space="preserve">Prihodi od upravnih i administrativnih pristojbi, pristojbi po posebnim propisima i naknada </t>
  </si>
  <si>
    <t>Prihodi od nadležnog proračuna i od HZZO-a temeljem ugovornih obveza</t>
  </si>
  <si>
    <t>Kazne, upravne mjere i ostali prihodi</t>
  </si>
  <si>
    <t>Financijski rashodi</t>
  </si>
  <si>
    <t>Ostali rashodi</t>
  </si>
  <si>
    <t>Rashodi za nabavu proizvedene dugotrajne imovine</t>
  </si>
  <si>
    <t>09</t>
  </si>
  <si>
    <t>Obrazovanje</t>
  </si>
  <si>
    <t>Prihodi za decentralizirane funkcije</t>
  </si>
  <si>
    <t>Prenesena sredstva - namjenski prihodi</t>
  </si>
  <si>
    <t>Pomoći</t>
  </si>
  <si>
    <t>5.50</t>
  </si>
  <si>
    <t>Pomoći iz državnog proračuna</t>
  </si>
  <si>
    <t>Pomoći - proračunski korisnici</t>
  </si>
  <si>
    <t>Donacije</t>
  </si>
  <si>
    <t>Donacije - proračunski korisnici</t>
  </si>
  <si>
    <t>Prenesena sredstva - vlastiti prihodi</t>
  </si>
  <si>
    <t>Prenesena sredstva - pomoći</t>
  </si>
  <si>
    <t>Prenesena sredstva - donacije</t>
  </si>
  <si>
    <t>Rijeka, listopad 2025.g.</t>
  </si>
  <si>
    <t>0</t>
  </si>
  <si>
    <t>Javnost</t>
  </si>
  <si>
    <t>Glava: 5</t>
  </si>
  <si>
    <t>ŽUPANIJSKE USTANOVE SREDNJEG ŠKOLSTVA</t>
  </si>
  <si>
    <t>RKP br. 17281</t>
  </si>
  <si>
    <t>SREDNJA TALIJANSKA ŠKOLA RIJEKA</t>
  </si>
  <si>
    <t>Program: 5306</t>
  </si>
  <si>
    <t>Obilježavanje postignuća učenika i nastavnika</t>
  </si>
  <si>
    <t>A 530605</t>
  </si>
  <si>
    <t>Natjecanja i smotre</t>
  </si>
  <si>
    <t>Izvor: 1</t>
  </si>
  <si>
    <t>OPĆI PRIHODI I PRIMICI</t>
  </si>
  <si>
    <t>Izvor: 11</t>
  </si>
  <si>
    <t>Program: 5501</t>
  </si>
  <si>
    <t>Srednjoškolsko obrazovanje</t>
  </si>
  <si>
    <t>A 550101</t>
  </si>
  <si>
    <t>Osiguravanje uvjeta rada</t>
  </si>
  <si>
    <t>Izvor: 3</t>
  </si>
  <si>
    <t>VLASTITI PRIHODI</t>
  </si>
  <si>
    <t>Izvor: 32</t>
  </si>
  <si>
    <t>Vlastiti prihodi - proračunski korisnici</t>
  </si>
  <si>
    <t>Izvor: 38</t>
  </si>
  <si>
    <t>Prenesena sredstva - vlastiti prihodi proračunskih korisnika</t>
  </si>
  <si>
    <t>Izvor: 4</t>
  </si>
  <si>
    <t>PRIHODI ZA POSEBNE NAMJENE</t>
  </si>
  <si>
    <t>Izvor: 43</t>
  </si>
  <si>
    <t>Prihodi za posebne namjene - proračunski korisnici</t>
  </si>
  <si>
    <t>Izvor: 44</t>
  </si>
  <si>
    <t>Izvor: 5</t>
  </si>
  <si>
    <t>POMOĆI</t>
  </si>
  <si>
    <t>Izvor: 52</t>
  </si>
  <si>
    <t>Izvor: 58</t>
  </si>
  <si>
    <t>Izvor: 6</t>
  </si>
  <si>
    <t>DONACIJE</t>
  </si>
  <si>
    <t>Izvor: 62</t>
  </si>
  <si>
    <t>Izvor: 68</t>
  </si>
  <si>
    <t>Izvor: 5.50</t>
  </si>
  <si>
    <t>Program: 5502</t>
  </si>
  <si>
    <t>Unapređenje kvalitete odgojno obrazovnog sustava</t>
  </si>
  <si>
    <t>A 550203</t>
  </si>
  <si>
    <t>Programi školskog kurikuluma</t>
  </si>
  <si>
    <t>A 550221</t>
  </si>
  <si>
    <t>Osiguranje besplatnih zaliha menstrualnih higijenskih potrepština</t>
  </si>
  <si>
    <t>Program: 5504</t>
  </si>
  <si>
    <t>Kapitalna ulaganja u odgojno obrazovnu infrastrukturu</t>
  </si>
  <si>
    <t>K 550401</t>
  </si>
  <si>
    <t>Opremanje ustanova školstva</t>
  </si>
  <si>
    <t xml:space="preserve">FINANCIJSKI PLAN SREDNJE TALIJANSKE ŠKOLE - RIJEKA
ZA 2026. I PROJEKCIJE ZA 2027. i 2028.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</si>
</sst>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i/>
      <sz val="10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74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/>
    </xf>
    <xf numFmtId="4" fontId="15" fillId="2" borderId="4" xfId="3" applyNumberFormat="1" applyFont="1" applyFill="1" applyBorder="1" applyAlignment="1">
      <alignment vertical="center" wrapText="1"/>
    </xf>
    <xf numFmtId="4" fontId="8" fillId="2" borderId="4" xfId="3" applyNumberFormat="1" applyFont="1" applyFill="1" applyBorder="1" applyAlignment="1"/>
    <xf numFmtId="4" fontId="16" fillId="2" borderId="4" xfId="3" applyNumberFormat="1" applyFont="1" applyFill="1" applyBorder="1" applyAlignment="1">
      <alignment vertical="center" wrapText="1"/>
    </xf>
    <xf numFmtId="4" fontId="16" fillId="2" borderId="4" xfId="3" quotePrefix="1" applyNumberFormat="1" applyFont="1" applyFill="1" applyBorder="1" applyAlignment="1">
      <alignment vertical="center" wrapText="1"/>
    </xf>
    <xf numFmtId="4" fontId="22" fillId="2" borderId="4" xfId="3" quotePrefix="1" applyNumberFormat="1" applyFont="1" applyFill="1" applyBorder="1" applyAlignment="1">
      <alignment vertical="center" wrapText="1"/>
    </xf>
    <xf numFmtId="0" fontId="23" fillId="2" borderId="4" xfId="3" quotePrefix="1" applyFont="1" applyFill="1" applyBorder="1" applyAlignment="1">
      <alignment horizontal="left" vertical="center"/>
    </xf>
    <xf numFmtId="4" fontId="8" fillId="2" borderId="4" xfId="3" applyNumberFormat="1" applyFont="1" applyFill="1" applyBorder="1" applyAlignment="1">
      <alignment horizontal="right"/>
    </xf>
    <xf numFmtId="4" fontId="15" fillId="2" borderId="4" xfId="3" applyNumberFormat="1" applyFont="1" applyFill="1" applyBorder="1" applyAlignment="1">
      <alignment horizontal="right" vertical="center" wrapText="1"/>
    </xf>
    <xf numFmtId="4" fontId="16" fillId="2" borderId="4" xfId="3" applyNumberFormat="1" applyFont="1" applyFill="1" applyBorder="1" applyAlignment="1">
      <alignment horizontal="right" vertical="center" wrapText="1"/>
    </xf>
    <xf numFmtId="4" fontId="23" fillId="2" borderId="4" xfId="3" applyNumberFormat="1" applyFont="1" applyFill="1" applyBorder="1" applyAlignment="1">
      <alignment horizontal="right" vertical="center" wrapText="1"/>
    </xf>
    <xf numFmtId="4" fontId="24" fillId="2" borderId="4" xfId="3" applyNumberFormat="1" applyFont="1" applyFill="1" applyBorder="1" applyAlignment="1">
      <alignment horizontal="right"/>
    </xf>
    <xf numFmtId="4" fontId="23" fillId="2" borderId="4" xfId="3" quotePrefix="1" applyNumberFormat="1" applyFont="1" applyFill="1" applyBorder="1" applyAlignment="1">
      <alignment horizontal="right" vertical="center"/>
    </xf>
    <xf numFmtId="4" fontId="24" fillId="2" borderId="4" xfId="3" applyNumberFormat="1" applyFont="1" applyFill="1" applyBorder="1" applyAlignment="1">
      <alignment horizontal="right" wrapText="1"/>
    </xf>
    <xf numFmtId="4" fontId="25" fillId="2" borderId="4" xfId="3" applyNumberFormat="1" applyFont="1" applyFill="1" applyBorder="1" applyAlignment="1">
      <alignment horizontal="right" vertical="center" wrapText="1"/>
    </xf>
    <xf numFmtId="4" fontId="26" fillId="2" borderId="4" xfId="3" applyNumberFormat="1" applyFont="1" applyFill="1" applyBorder="1" applyAlignment="1">
      <alignment horizontal="right"/>
    </xf>
    <xf numFmtId="0" fontId="25" fillId="2" borderId="4" xfId="3" applyFont="1" applyFill="1" applyBorder="1" applyAlignment="1">
      <alignment horizontal="left" vertical="center" wrapText="1"/>
    </xf>
    <xf numFmtId="0" fontId="25" fillId="2" borderId="4" xfId="3" applyFont="1" applyFill="1" applyBorder="1" applyAlignment="1">
      <alignment horizontal="left" vertical="center"/>
    </xf>
    <xf numFmtId="0" fontId="25" fillId="2" borderId="4" xfId="3" applyFont="1" applyFill="1" applyBorder="1" applyAlignment="1">
      <alignment vertical="center" wrapText="1"/>
    </xf>
    <xf numFmtId="0" fontId="23" fillId="2" borderId="4" xfId="3" quotePrefix="1" applyFont="1" applyFill="1" applyBorder="1" applyAlignment="1">
      <alignment horizontal="left" vertical="center" wrapText="1"/>
    </xf>
    <xf numFmtId="4" fontId="4" fillId="0" borderId="0" xfId="3" applyNumberFormat="1" applyFont="1"/>
    <xf numFmtId="4" fontId="16" fillId="2" borderId="4" xfId="3" quotePrefix="1" applyNumberFormat="1" applyFont="1" applyFill="1" applyBorder="1" applyAlignment="1">
      <alignment horizontal="right" vertical="center" wrapText="1"/>
    </xf>
    <xf numFmtId="4" fontId="22" fillId="2" borderId="4" xfId="3" quotePrefix="1" applyNumberFormat="1" applyFont="1" applyFill="1" applyBorder="1" applyAlignment="1">
      <alignment horizontal="right" vertical="center" wrapText="1"/>
    </xf>
    <xf numFmtId="4" fontId="4" fillId="0" borderId="4" xfId="3" applyNumberFormat="1" applyFont="1" applyBorder="1" applyAlignment="1">
      <alignment horizontal="right"/>
    </xf>
    <xf numFmtId="49" fontId="4" fillId="0" borderId="4" xfId="3" applyNumberFormat="1" applyFont="1" applyBorder="1" applyAlignment="1">
      <alignment horizontal="center"/>
    </xf>
    <xf numFmtId="0" fontId="4" fillId="0" borderId="4" xfId="3" applyFont="1" applyBorder="1" applyAlignment="1">
      <alignment horizontal="left"/>
    </xf>
    <xf numFmtId="4" fontId="23" fillId="2" borderId="4" xfId="3" quotePrefix="1" applyNumberFormat="1" applyFont="1" applyFill="1" applyBorder="1" applyAlignment="1">
      <alignment horizontal="right" vertical="center" wrapText="1"/>
    </xf>
    <xf numFmtId="4" fontId="28" fillId="0" borderId="0" xfId="3" applyNumberFormat="1" applyFont="1"/>
    <xf numFmtId="4" fontId="29" fillId="0" borderId="4" xfId="3" applyNumberFormat="1" applyFont="1" applyBorder="1" applyAlignment="1">
      <alignment horizontal="right"/>
    </xf>
    <xf numFmtId="4" fontId="30" fillId="0" borderId="4" xfId="3" applyNumberFormat="1" applyFont="1" applyBorder="1" applyAlignment="1">
      <alignment horizontal="right"/>
    </xf>
    <xf numFmtId="4" fontId="29" fillId="0" borderId="4" xfId="3" applyNumberFormat="1" applyFont="1" applyBorder="1"/>
    <xf numFmtId="4" fontId="30" fillId="0" borderId="4" xfId="3" applyNumberFormat="1" applyFont="1" applyBorder="1"/>
    <xf numFmtId="0" fontId="27" fillId="0" borderId="4" xfId="3" applyFont="1" applyBorder="1"/>
    <xf numFmtId="0" fontId="30" fillId="0" borderId="4" xfId="3" applyFont="1" applyBorder="1"/>
    <xf numFmtId="0" fontId="29" fillId="0" borderId="4" xfId="3" applyFont="1" applyBorder="1"/>
    <xf numFmtId="0" fontId="23" fillId="2" borderId="4" xfId="3" applyFont="1" applyFill="1" applyBorder="1" applyAlignment="1">
      <alignment horizontal="left" vertical="center" wrapText="1"/>
    </xf>
    <xf numFmtId="4" fontId="4" fillId="0" borderId="4" xfId="3" applyNumberFormat="1" applyFont="1" applyBorder="1"/>
    <xf numFmtId="0" fontId="32" fillId="2" borderId="4" xfId="3" applyFont="1" applyFill="1" applyBorder="1" applyAlignment="1">
      <alignment horizontal="left" vertical="center" wrapText="1" indent="1"/>
    </xf>
    <xf numFmtId="0" fontId="32" fillId="2" borderId="4" xfId="3" applyFont="1" applyFill="1" applyBorder="1" applyAlignment="1">
      <alignment horizontal="left" vertical="center" wrapText="1"/>
    </xf>
    <xf numFmtId="0" fontId="35" fillId="0" borderId="5" xfId="0" applyFont="1" applyBorder="1" applyAlignment="1">
      <alignment horizontal="left"/>
    </xf>
    <xf numFmtId="0" fontId="35" fillId="0" borderId="4" xfId="0" applyFont="1" applyBorder="1"/>
    <xf numFmtId="0" fontId="35" fillId="0" borderId="4" xfId="3" applyFont="1" applyBorder="1"/>
    <xf numFmtId="0" fontId="35" fillId="0" borderId="2" xfId="3" applyFont="1" applyBorder="1"/>
    <xf numFmtId="4" fontId="35" fillId="0" borderId="4" xfId="3" applyNumberFormat="1" applyFont="1" applyBorder="1"/>
    <xf numFmtId="4" fontId="35" fillId="0" borderId="2" xfId="3" applyNumberFormat="1" applyFont="1" applyBorder="1"/>
    <xf numFmtId="0" fontId="37" fillId="0" borderId="5" xfId="0" applyFont="1" applyBorder="1" applyAlignment="1">
      <alignment horizontal="left"/>
    </xf>
    <xf numFmtId="0" fontId="37" fillId="0" borderId="4" xfId="0" applyFont="1" applyBorder="1"/>
    <xf numFmtId="0" fontId="38" fillId="0" borderId="6" xfId="0" applyFont="1" applyBorder="1" applyAlignment="1">
      <alignment horizontal="left"/>
    </xf>
    <xf numFmtId="0" fontId="38" fillId="0" borderId="7" xfId="0" applyFont="1" applyBorder="1"/>
    <xf numFmtId="4" fontId="38" fillId="0" borderId="4" xfId="3" applyNumberFormat="1" applyFont="1" applyBorder="1"/>
    <xf numFmtId="0" fontId="38" fillId="0" borderId="5" xfId="0" applyFont="1" applyBorder="1" applyAlignment="1">
      <alignment horizontal="left"/>
    </xf>
    <xf numFmtId="0" fontId="38" fillId="0" borderId="4" xfId="0" applyFont="1" applyBorder="1"/>
    <xf numFmtId="0" fontId="34" fillId="5" borderId="5" xfId="0" applyFont="1" applyFill="1" applyBorder="1" applyAlignment="1">
      <alignment horizontal="left"/>
    </xf>
    <xf numFmtId="0" fontId="34" fillId="5" borderId="4" xfId="0" applyFont="1" applyFill="1" applyBorder="1"/>
    <xf numFmtId="0" fontId="36" fillId="5" borderId="5" xfId="0" applyFont="1" applyFill="1" applyBorder="1" applyAlignment="1">
      <alignment horizontal="left"/>
    </xf>
    <xf numFmtId="0" fontId="36" fillId="5" borderId="4" xfId="0" applyFont="1" applyFill="1" applyBorder="1"/>
    <xf numFmtId="0" fontId="34" fillId="6" borderId="5" xfId="0" applyFont="1" applyFill="1" applyBorder="1" applyAlignment="1">
      <alignment horizontal="left"/>
    </xf>
    <xf numFmtId="0" fontId="34" fillId="6" borderId="4" xfId="0" applyFont="1" applyFill="1" applyBorder="1"/>
    <xf numFmtId="0" fontId="36" fillId="6" borderId="5" xfId="0" applyFont="1" applyFill="1" applyBorder="1" applyAlignment="1">
      <alignment horizontal="left"/>
    </xf>
    <xf numFmtId="0" fontId="36" fillId="6" borderId="4" xfId="0" applyFont="1" applyFill="1" applyBorder="1"/>
    <xf numFmtId="0" fontId="36" fillId="6" borderId="6" xfId="0" applyFont="1" applyFill="1" applyBorder="1" applyAlignment="1">
      <alignment horizontal="left"/>
    </xf>
    <xf numFmtId="0" fontId="36" fillId="6" borderId="7" xfId="0" applyFont="1" applyFill="1" applyBorder="1" applyAlignment="1">
      <alignment wrapText="1"/>
    </xf>
    <xf numFmtId="0" fontId="34" fillId="6" borderId="6" xfId="0" applyFont="1" applyFill="1" applyBorder="1" applyAlignment="1">
      <alignment horizontal="left"/>
    </xf>
    <xf numFmtId="0" fontId="34" fillId="6" borderId="7" xfId="0" applyFont="1" applyFill="1" applyBorder="1"/>
    <xf numFmtId="4" fontId="34" fillId="6" borderId="4" xfId="3" applyNumberFormat="1" applyFont="1" applyFill="1" applyBorder="1"/>
    <xf numFmtId="0" fontId="34" fillId="5" borderId="6" xfId="0" applyFont="1" applyFill="1" applyBorder="1" applyAlignment="1">
      <alignment horizontal="left"/>
    </xf>
    <xf numFmtId="0" fontId="34" fillId="5" borderId="7" xfId="0" applyFont="1" applyFill="1" applyBorder="1" applyAlignment="1">
      <alignment wrapText="1"/>
    </xf>
    <xf numFmtId="4" fontId="34" fillId="5" borderId="4" xfId="3" applyNumberFormat="1" applyFont="1" applyFill="1" applyBorder="1"/>
    <xf numFmtId="0" fontId="40" fillId="0" borderId="0" xfId="3" applyFont="1"/>
    <xf numFmtId="0" fontId="40" fillId="0" borderId="0" xfId="3" applyFont="1" applyAlignment="1">
      <alignment horizontal="left" indent="1"/>
    </xf>
    <xf numFmtId="4" fontId="31" fillId="2" borderId="4" xfId="3" applyNumberFormat="1" applyFont="1" applyFill="1" applyBorder="1" applyAlignment="1">
      <alignment horizontal="right"/>
    </xf>
    <xf numFmtId="4" fontId="31" fillId="2" borderId="4" xfId="3" applyNumberFormat="1" applyFont="1" applyFill="1" applyBorder="1" applyAlignment="1">
      <alignment horizontal="right" wrapText="1"/>
    </xf>
    <xf numFmtId="4" fontId="33" fillId="2" borderId="4" xfId="3" applyNumberFormat="1" applyFont="1" applyFill="1" applyBorder="1" applyAlignment="1">
      <alignment horizontal="right"/>
    </xf>
    <xf numFmtId="4" fontId="31" fillId="6" borderId="4" xfId="3" applyNumberFormat="1" applyFont="1" applyFill="1" applyBorder="1" applyAlignment="1">
      <alignment horizontal="right"/>
    </xf>
    <xf numFmtId="4" fontId="32" fillId="6" borderId="4" xfId="3" applyNumberFormat="1" applyFont="1" applyFill="1" applyBorder="1" applyAlignment="1">
      <alignment horizontal="right"/>
    </xf>
    <xf numFmtId="4" fontId="32" fillId="5" borderId="4" xfId="3" applyNumberFormat="1" applyFont="1" applyFill="1" applyBorder="1" applyAlignment="1">
      <alignment horizontal="right"/>
    </xf>
    <xf numFmtId="4" fontId="33" fillId="2" borderId="4" xfId="3" applyNumberFormat="1" applyFont="1" applyFill="1" applyBorder="1" applyAlignment="1"/>
    <xf numFmtId="4" fontId="32" fillId="2" borderId="4" xfId="3" applyNumberFormat="1" applyFont="1" applyFill="1" applyBorder="1" applyAlignment="1">
      <alignment horizontal="right"/>
    </xf>
    <xf numFmtId="0" fontId="39" fillId="0" borderId="5" xfId="0" applyFont="1" applyBorder="1" applyAlignment="1">
      <alignment horizontal="left"/>
    </xf>
    <xf numFmtId="0" fontId="39" fillId="0" borderId="4" xfId="0" applyFont="1" applyBorder="1"/>
    <xf numFmtId="4" fontId="41" fillId="2" borderId="4" xfId="3" applyNumberFormat="1" applyFont="1" applyFill="1" applyBorder="1" applyAlignment="1">
      <alignment horizontal="right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opLeftCell="A22" zoomScaleNormal="100" workbookViewId="0">
      <selection activeCell="H39" sqref="H39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9"/>
    </row>
    <row r="2" spans="1:10" s="2" customFormat="1" ht="51" customHeight="1" x14ac:dyDescent="0.25">
      <c r="A2" s="161" t="s">
        <v>131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61" t="s">
        <v>0</v>
      </c>
      <c r="B4" s="161"/>
      <c r="C4" s="161"/>
      <c r="D4" s="161"/>
      <c r="E4" s="161"/>
      <c r="F4" s="161"/>
      <c r="G4" s="161"/>
      <c r="H4" s="161"/>
      <c r="I4" s="162"/>
      <c r="J4" s="162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61" t="s">
        <v>13</v>
      </c>
      <c r="B6" s="163"/>
      <c r="C6" s="163"/>
      <c r="D6" s="163"/>
      <c r="E6" s="163"/>
      <c r="F6" s="163"/>
      <c r="G6" s="163"/>
      <c r="H6" s="163"/>
      <c r="I6" s="163"/>
      <c r="J6" s="163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64" t="s">
        <v>12</v>
      </c>
      <c r="B8" s="165"/>
      <c r="C8" s="165"/>
      <c r="D8" s="165"/>
      <c r="E8" s="165"/>
      <c r="F8" s="61" t="s">
        <v>58</v>
      </c>
      <c r="G8" s="61" t="s">
        <v>59</v>
      </c>
      <c r="H8" s="62" t="s">
        <v>60</v>
      </c>
      <c r="I8" s="62" t="s">
        <v>61</v>
      </c>
      <c r="J8" s="62" t="s">
        <v>62</v>
      </c>
    </row>
    <row r="9" spans="1:10" s="32" customFormat="1" ht="12" customHeight="1" x14ac:dyDescent="0.25">
      <c r="A9" s="156">
        <v>1</v>
      </c>
      <c r="B9" s="156"/>
      <c r="C9" s="156"/>
      <c r="D9" s="156"/>
      <c r="E9" s="156"/>
      <c r="F9" s="63">
        <v>2</v>
      </c>
      <c r="G9" s="63">
        <v>3</v>
      </c>
      <c r="H9" s="64">
        <v>4</v>
      </c>
      <c r="I9" s="64">
        <v>5</v>
      </c>
      <c r="J9" s="64">
        <v>6</v>
      </c>
    </row>
    <row r="10" spans="1:10" s="2" customFormat="1" x14ac:dyDescent="0.25">
      <c r="A10" s="157" t="s">
        <v>3</v>
      </c>
      <c r="B10" s="155"/>
      <c r="C10" s="155"/>
      <c r="D10" s="155"/>
      <c r="E10" s="166"/>
      <c r="F10" s="10">
        <f>F11+F12</f>
        <v>1306741.44</v>
      </c>
      <c r="G10" s="10">
        <f t="shared" ref="G10:J10" si="0">G11+G12</f>
        <v>1530191.78</v>
      </c>
      <c r="H10" s="10">
        <f t="shared" si="0"/>
        <v>1476701</v>
      </c>
      <c r="I10" s="10">
        <f t="shared" si="0"/>
        <v>1476701</v>
      </c>
      <c r="J10" s="10">
        <f t="shared" si="0"/>
        <v>1476701</v>
      </c>
    </row>
    <row r="11" spans="1:10" s="2" customFormat="1" x14ac:dyDescent="0.25">
      <c r="A11" s="169" t="s">
        <v>1</v>
      </c>
      <c r="B11" s="170"/>
      <c r="C11" s="170"/>
      <c r="D11" s="170"/>
      <c r="E11" s="168"/>
      <c r="F11" s="11">
        <v>1306741.44</v>
      </c>
      <c r="G11" s="11">
        <v>1530191.78</v>
      </c>
      <c r="H11" s="11">
        <v>1476701</v>
      </c>
      <c r="I11" s="11">
        <v>1476701</v>
      </c>
      <c r="J11" s="11">
        <v>1476701</v>
      </c>
    </row>
    <row r="12" spans="1:10" s="2" customFormat="1" x14ac:dyDescent="0.25">
      <c r="A12" s="167" t="s">
        <v>2</v>
      </c>
      <c r="B12" s="168"/>
      <c r="C12" s="168"/>
      <c r="D12" s="168"/>
      <c r="E12" s="168"/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1309755.3400000001</v>
      </c>
      <c r="G13" s="10">
        <f>G14+G15</f>
        <v>1527197.52</v>
      </c>
      <c r="H13" s="10">
        <f t="shared" ref="H13:J13" si="1">H14+H15</f>
        <v>1477229.4</v>
      </c>
      <c r="I13" s="10">
        <f t="shared" si="1"/>
        <v>1476701</v>
      </c>
      <c r="J13" s="10">
        <f t="shared" si="1"/>
        <v>1476701</v>
      </c>
    </row>
    <row r="14" spans="1:10" s="2" customFormat="1" x14ac:dyDescent="0.25">
      <c r="A14" s="171" t="s">
        <v>4</v>
      </c>
      <c r="B14" s="170"/>
      <c r="C14" s="170"/>
      <c r="D14" s="170"/>
      <c r="E14" s="170"/>
      <c r="F14" s="11">
        <v>1279790.8400000001</v>
      </c>
      <c r="G14" s="11">
        <v>1518697.52</v>
      </c>
      <c r="H14" s="11">
        <v>1473829.4</v>
      </c>
      <c r="I14" s="11">
        <v>1473701</v>
      </c>
      <c r="J14" s="13">
        <v>1473701</v>
      </c>
    </row>
    <row r="15" spans="1:10" s="2" customFormat="1" x14ac:dyDescent="0.25">
      <c r="A15" s="167" t="s">
        <v>5</v>
      </c>
      <c r="B15" s="168"/>
      <c r="C15" s="168"/>
      <c r="D15" s="168"/>
      <c r="E15" s="168"/>
      <c r="F15" s="11">
        <v>29964.5</v>
      </c>
      <c r="G15" s="11">
        <v>8500</v>
      </c>
      <c r="H15" s="11">
        <v>3400</v>
      </c>
      <c r="I15" s="11">
        <v>3000</v>
      </c>
      <c r="J15" s="13">
        <v>3000</v>
      </c>
    </row>
    <row r="16" spans="1:10" s="2" customFormat="1" x14ac:dyDescent="0.25">
      <c r="A16" s="154" t="s">
        <v>7</v>
      </c>
      <c r="B16" s="155"/>
      <c r="C16" s="155"/>
      <c r="D16" s="155"/>
      <c r="E16" s="155"/>
      <c r="F16" s="10">
        <f>F10-F13</f>
        <v>-3013.9000000001397</v>
      </c>
      <c r="G16" s="10">
        <f t="shared" ref="G16:J16" si="2">G10-G13</f>
        <v>2994.2600000000093</v>
      </c>
      <c r="H16" s="10">
        <f t="shared" si="2"/>
        <v>-528.39999999990687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161" t="s">
        <v>14</v>
      </c>
      <c r="B18" s="163"/>
      <c r="C18" s="163"/>
      <c r="D18" s="163"/>
      <c r="E18" s="163"/>
      <c r="F18" s="163"/>
      <c r="G18" s="163"/>
      <c r="H18" s="163"/>
      <c r="I18" s="163"/>
      <c r="J18" s="163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64" t="s">
        <v>12</v>
      </c>
      <c r="B20" s="165"/>
      <c r="C20" s="165"/>
      <c r="D20" s="165"/>
      <c r="E20" s="165"/>
      <c r="F20" s="61" t="s">
        <v>58</v>
      </c>
      <c r="G20" s="61" t="s">
        <v>59</v>
      </c>
      <c r="H20" s="62" t="s">
        <v>60</v>
      </c>
      <c r="I20" s="62" t="s">
        <v>61</v>
      </c>
      <c r="J20" s="62" t="s">
        <v>62</v>
      </c>
    </row>
    <row r="21" spans="1:10" s="32" customFormat="1" ht="12" customHeight="1" x14ac:dyDescent="0.25">
      <c r="A21" s="156">
        <v>1</v>
      </c>
      <c r="B21" s="156"/>
      <c r="C21" s="156"/>
      <c r="D21" s="156"/>
      <c r="E21" s="156"/>
      <c r="F21" s="63">
        <v>2</v>
      </c>
      <c r="G21" s="63">
        <v>3</v>
      </c>
      <c r="H21" s="64">
        <v>4</v>
      </c>
      <c r="I21" s="64">
        <v>5</v>
      </c>
      <c r="J21" s="64">
        <v>6</v>
      </c>
    </row>
    <row r="22" spans="1:10" s="2" customFormat="1" x14ac:dyDescent="0.25">
      <c r="A22" s="167" t="s">
        <v>8</v>
      </c>
      <c r="B22" s="168"/>
      <c r="C22" s="168"/>
      <c r="D22" s="168"/>
      <c r="E22" s="168"/>
      <c r="F22" s="11"/>
      <c r="G22" s="11"/>
      <c r="H22" s="11"/>
      <c r="I22" s="11"/>
      <c r="J22" s="13"/>
    </row>
    <row r="23" spans="1:10" s="2" customFormat="1" x14ac:dyDescent="0.25">
      <c r="A23" s="167" t="s">
        <v>9</v>
      </c>
      <c r="B23" s="168"/>
      <c r="C23" s="168"/>
      <c r="D23" s="168"/>
      <c r="E23" s="168"/>
      <c r="F23" s="11"/>
      <c r="G23" s="11"/>
      <c r="H23" s="11"/>
      <c r="I23" s="11"/>
      <c r="J23" s="13"/>
    </row>
    <row r="24" spans="1:10" s="2" customFormat="1" x14ac:dyDescent="0.25">
      <c r="A24" s="154" t="s">
        <v>10</v>
      </c>
      <c r="B24" s="155"/>
      <c r="C24" s="155"/>
      <c r="D24" s="155"/>
      <c r="E24" s="155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54" t="s">
        <v>11</v>
      </c>
      <c r="B25" s="155"/>
      <c r="C25" s="155"/>
      <c r="D25" s="155"/>
      <c r="E25" s="155"/>
      <c r="F25" s="10">
        <f>F16+F24</f>
        <v>-3013.9000000001397</v>
      </c>
      <c r="G25" s="10">
        <f t="shared" ref="G25:J25" si="4">G16+G24</f>
        <v>2994.2600000000093</v>
      </c>
      <c r="H25" s="10">
        <f t="shared" si="4"/>
        <v>-528.39999999990687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161" t="s">
        <v>15</v>
      </c>
      <c r="B27" s="163"/>
      <c r="C27" s="163"/>
      <c r="D27" s="163"/>
      <c r="E27" s="163"/>
      <c r="F27" s="163"/>
      <c r="G27" s="163"/>
      <c r="H27" s="163"/>
      <c r="I27" s="163"/>
      <c r="J27" s="163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146" t="s">
        <v>21</v>
      </c>
      <c r="B29" s="147"/>
      <c r="C29" s="147"/>
      <c r="D29" s="147"/>
      <c r="E29" s="148"/>
      <c r="F29" s="61" t="s">
        <v>58</v>
      </c>
      <c r="G29" s="61" t="s">
        <v>59</v>
      </c>
      <c r="H29" s="62" t="s">
        <v>60</v>
      </c>
      <c r="I29" s="62" t="s">
        <v>61</v>
      </c>
      <c r="J29" s="62" t="s">
        <v>62</v>
      </c>
    </row>
    <row r="30" spans="1:10" s="32" customFormat="1" ht="12" customHeight="1" x14ac:dyDescent="0.25">
      <c r="A30" s="156">
        <v>1</v>
      </c>
      <c r="B30" s="156"/>
      <c r="C30" s="156"/>
      <c r="D30" s="156"/>
      <c r="E30" s="156"/>
      <c r="F30" s="63">
        <v>2</v>
      </c>
      <c r="G30" s="63">
        <v>3</v>
      </c>
      <c r="H30" s="64">
        <v>4</v>
      </c>
      <c r="I30" s="64">
        <v>5</v>
      </c>
      <c r="J30" s="64">
        <v>6</v>
      </c>
    </row>
    <row r="31" spans="1:10" s="2" customFormat="1" ht="15" customHeight="1" x14ac:dyDescent="0.25">
      <c r="A31" s="149" t="s">
        <v>16</v>
      </c>
      <c r="B31" s="150"/>
      <c r="C31" s="150"/>
      <c r="D31" s="150"/>
      <c r="E31" s="151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154" t="s">
        <v>17</v>
      </c>
      <c r="B32" s="155"/>
      <c r="C32" s="155"/>
      <c r="D32" s="155"/>
      <c r="E32" s="155"/>
      <c r="F32" s="19">
        <f>F25+F31</f>
        <v>-3013.9000000001397</v>
      </c>
      <c r="G32" s="19">
        <f t="shared" ref="G32:J32" si="5">G25+G31</f>
        <v>2994.2600000000093</v>
      </c>
      <c r="H32" s="19">
        <f t="shared" si="5"/>
        <v>-528.39999999990687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57" t="s">
        <v>18</v>
      </c>
      <c r="B33" s="158"/>
      <c r="C33" s="158"/>
      <c r="D33" s="158"/>
      <c r="E33" s="159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60" t="s">
        <v>19</v>
      </c>
      <c r="B35" s="160"/>
      <c r="C35" s="160"/>
      <c r="D35" s="160"/>
      <c r="E35" s="160"/>
      <c r="F35" s="160"/>
      <c r="G35" s="160"/>
      <c r="H35" s="160"/>
      <c r="I35" s="160"/>
      <c r="J35" s="160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146" t="s">
        <v>21</v>
      </c>
      <c r="B37" s="147"/>
      <c r="C37" s="147"/>
      <c r="D37" s="147"/>
      <c r="E37" s="148"/>
      <c r="F37" s="61" t="s">
        <v>58</v>
      </c>
      <c r="G37" s="61" t="s">
        <v>59</v>
      </c>
      <c r="H37" s="62" t="s">
        <v>60</v>
      </c>
      <c r="I37" s="62" t="s">
        <v>61</v>
      </c>
      <c r="J37" s="62" t="s">
        <v>62</v>
      </c>
    </row>
    <row r="38" spans="1:10" s="32" customFormat="1" ht="12" customHeight="1" x14ac:dyDescent="0.25">
      <c r="A38" s="156">
        <v>1</v>
      </c>
      <c r="B38" s="156"/>
      <c r="C38" s="156"/>
      <c r="D38" s="156"/>
      <c r="E38" s="156"/>
      <c r="F38" s="63">
        <v>2</v>
      </c>
      <c r="G38" s="63">
        <v>3</v>
      </c>
      <c r="H38" s="64">
        <v>4</v>
      </c>
      <c r="I38" s="64">
        <v>5</v>
      </c>
      <c r="J38" s="64">
        <v>6</v>
      </c>
    </row>
    <row r="39" spans="1:10" s="2" customFormat="1" x14ac:dyDescent="0.25">
      <c r="A39" s="149" t="s">
        <v>16</v>
      </c>
      <c r="B39" s="150"/>
      <c r="C39" s="150"/>
      <c r="D39" s="150"/>
      <c r="E39" s="151"/>
      <c r="F39" s="17">
        <v>0</v>
      </c>
      <c r="G39" s="17">
        <v>0</v>
      </c>
      <c r="H39" s="17">
        <v>0</v>
      </c>
      <c r="I39" s="17">
        <v>0</v>
      </c>
      <c r="J39" s="18">
        <v>0</v>
      </c>
    </row>
    <row r="40" spans="1:10" s="2" customFormat="1" ht="28.5" customHeight="1" x14ac:dyDescent="0.25">
      <c r="A40" s="149" t="s">
        <v>20</v>
      </c>
      <c r="B40" s="150"/>
      <c r="C40" s="150"/>
      <c r="D40" s="150"/>
      <c r="E40" s="151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149" t="s">
        <v>57</v>
      </c>
      <c r="B41" s="152"/>
      <c r="C41" s="152"/>
      <c r="D41" s="152"/>
      <c r="E41" s="153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54" t="s">
        <v>17</v>
      </c>
      <c r="B42" s="155"/>
      <c r="C42" s="155"/>
      <c r="D42" s="155"/>
      <c r="E42" s="155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  <row r="45" spans="1:10" x14ac:dyDescent="0.25">
      <c r="A45" s="1" t="s">
        <v>83</v>
      </c>
    </row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9"/>
  <sheetViews>
    <sheetView tabSelected="1" zoomScale="130" zoomScaleNormal="130" workbookViewId="0">
      <selection activeCell="B92" sqref="B92"/>
    </sheetView>
  </sheetViews>
  <sheetFormatPr defaultColWidth="8.85546875" defaultRowHeight="15" x14ac:dyDescent="0.25"/>
  <cols>
    <col min="1" max="1" width="8.570312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9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72" t="s">
        <v>22</v>
      </c>
      <c r="B2" s="172"/>
      <c r="C2" s="172"/>
      <c r="D2" s="172"/>
      <c r="E2" s="172"/>
      <c r="F2" s="172"/>
      <c r="G2" s="172"/>
      <c r="H2" s="55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72" t="s">
        <v>23</v>
      </c>
      <c r="B4" s="172"/>
      <c r="C4" s="172"/>
      <c r="D4" s="172"/>
      <c r="E4" s="172"/>
      <c r="F4" s="172"/>
      <c r="G4" s="172"/>
      <c r="H4" s="55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38</v>
      </c>
      <c r="B6" s="37" t="s">
        <v>21</v>
      </c>
      <c r="C6" s="38" t="s">
        <v>58</v>
      </c>
      <c r="D6" s="38" t="s">
        <v>59</v>
      </c>
      <c r="E6" s="36" t="s">
        <v>60</v>
      </c>
      <c r="F6" s="36" t="s">
        <v>61</v>
      </c>
      <c r="G6" s="36" t="s">
        <v>62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24</v>
      </c>
      <c r="C8" s="66">
        <f>C9</f>
        <v>1306741.44</v>
      </c>
      <c r="D8" s="66">
        <f t="shared" ref="D8:G8" si="0">D9</f>
        <v>1530191.78</v>
      </c>
      <c r="E8" s="66">
        <f t="shared" si="0"/>
        <v>1476701</v>
      </c>
      <c r="F8" s="66">
        <f t="shared" si="0"/>
        <v>1476701</v>
      </c>
      <c r="G8" s="66">
        <f t="shared" si="0"/>
        <v>1476701</v>
      </c>
    </row>
    <row r="9" spans="1:10" x14ac:dyDescent="0.25">
      <c r="A9" s="41">
        <v>6</v>
      </c>
      <c r="B9" s="41" t="s">
        <v>25</v>
      </c>
      <c r="C9" s="66">
        <f>SUM(C10:C15)</f>
        <v>1306741.44</v>
      </c>
      <c r="D9" s="66">
        <f>SUM(D10:D15)</f>
        <v>1530191.78</v>
      </c>
      <c r="E9" s="66">
        <f t="shared" ref="E9:G9" si="1">SUM(E10:E15)</f>
        <v>1476701</v>
      </c>
      <c r="F9" s="66">
        <f t="shared" si="1"/>
        <v>1476701</v>
      </c>
      <c r="G9" s="66">
        <f t="shared" si="1"/>
        <v>1476701</v>
      </c>
    </row>
    <row r="10" spans="1:10" ht="25.5" x14ac:dyDescent="0.25">
      <c r="A10" s="53">
        <v>63</v>
      </c>
      <c r="B10" s="43" t="s">
        <v>26</v>
      </c>
      <c r="C10" s="68">
        <v>1162424.8999999999</v>
      </c>
      <c r="D10" s="68">
        <v>1398607</v>
      </c>
      <c r="E10" s="67">
        <v>1360500</v>
      </c>
      <c r="F10" s="67">
        <v>1360500</v>
      </c>
      <c r="G10" s="67">
        <v>1360500</v>
      </c>
    </row>
    <row r="11" spans="1:10" x14ac:dyDescent="0.25">
      <c r="A11" s="53">
        <v>64</v>
      </c>
      <c r="B11" s="43" t="s">
        <v>63</v>
      </c>
      <c r="C11" s="68">
        <v>0</v>
      </c>
      <c r="D11" s="68">
        <v>1</v>
      </c>
      <c r="E11" s="67">
        <v>1</v>
      </c>
      <c r="F11" s="67">
        <v>1</v>
      </c>
      <c r="G11" s="67">
        <v>1</v>
      </c>
    </row>
    <row r="12" spans="1:10" ht="25.5" x14ac:dyDescent="0.25">
      <c r="A12" s="53">
        <v>65</v>
      </c>
      <c r="B12" s="43" t="s">
        <v>64</v>
      </c>
      <c r="C12" s="68">
        <v>4780</v>
      </c>
      <c r="D12" s="68">
        <v>3200</v>
      </c>
      <c r="E12" s="67">
        <v>3100</v>
      </c>
      <c r="F12" s="67">
        <v>3100</v>
      </c>
      <c r="G12" s="67">
        <v>3100</v>
      </c>
    </row>
    <row r="13" spans="1:10" ht="25.5" x14ac:dyDescent="0.25">
      <c r="A13" s="54">
        <v>66</v>
      </c>
      <c r="B13" s="43" t="s">
        <v>27</v>
      </c>
      <c r="C13" s="68">
        <v>23991.759999999998</v>
      </c>
      <c r="D13" s="68">
        <v>38142.5</v>
      </c>
      <c r="E13" s="67">
        <v>27400</v>
      </c>
      <c r="F13" s="67">
        <v>27400</v>
      </c>
      <c r="G13" s="67">
        <v>27400</v>
      </c>
    </row>
    <row r="14" spans="1:10" ht="25.5" x14ac:dyDescent="0.25">
      <c r="A14" s="54">
        <v>67</v>
      </c>
      <c r="B14" s="43" t="s">
        <v>65</v>
      </c>
      <c r="C14" s="68">
        <v>115544.78</v>
      </c>
      <c r="D14" s="68">
        <v>90241.279999999999</v>
      </c>
      <c r="E14" s="67">
        <v>85600</v>
      </c>
      <c r="F14" s="67">
        <v>85600</v>
      </c>
      <c r="G14" s="67">
        <v>85600</v>
      </c>
    </row>
    <row r="15" spans="1:10" x14ac:dyDescent="0.25">
      <c r="A15" s="54">
        <v>68</v>
      </c>
      <c r="B15" s="43" t="s">
        <v>66</v>
      </c>
      <c r="C15" s="68">
        <v>0</v>
      </c>
      <c r="D15" s="68">
        <v>0</v>
      </c>
      <c r="E15" s="67">
        <v>100</v>
      </c>
      <c r="F15" s="67">
        <v>100</v>
      </c>
      <c r="G15" s="67">
        <v>100</v>
      </c>
    </row>
    <row r="16" spans="1:10" x14ac:dyDescent="0.25">
      <c r="A16" s="45">
        <v>7</v>
      </c>
      <c r="B16" s="41" t="s">
        <v>29</v>
      </c>
      <c r="C16" s="68"/>
      <c r="D16" s="68"/>
      <c r="E16" s="67"/>
      <c r="F16" s="67"/>
      <c r="G16" s="67"/>
    </row>
    <row r="17" spans="1:7" x14ac:dyDescent="0.25">
      <c r="A17" s="54"/>
      <c r="B17" s="46"/>
      <c r="C17" s="69"/>
      <c r="D17" s="69"/>
      <c r="E17" s="67"/>
      <c r="F17" s="67"/>
      <c r="G17" s="67"/>
    </row>
    <row r="18" spans="1:7" x14ac:dyDescent="0.25">
      <c r="A18" s="54"/>
      <c r="B18" s="47"/>
      <c r="C18" s="70"/>
      <c r="D18" s="70"/>
      <c r="E18" s="67"/>
      <c r="F18" s="67"/>
      <c r="G18" s="67"/>
    </row>
    <row r="20" spans="1:7" ht="25.5" x14ac:dyDescent="0.25">
      <c r="A20" s="36" t="s">
        <v>38</v>
      </c>
      <c r="B20" s="37" t="s">
        <v>21</v>
      </c>
      <c r="C20" s="38" t="s">
        <v>58</v>
      </c>
      <c r="D20" s="38" t="s">
        <v>59</v>
      </c>
      <c r="E20" s="36" t="s">
        <v>60</v>
      </c>
      <c r="F20" s="36" t="s">
        <v>61</v>
      </c>
      <c r="G20" s="36" t="s">
        <v>62</v>
      </c>
    </row>
    <row r="21" spans="1:7" s="40" customFormat="1" ht="11.25" x14ac:dyDescent="0.2">
      <c r="A21" s="39">
        <v>1</v>
      </c>
      <c r="B21" s="39">
        <v>2</v>
      </c>
      <c r="C21" s="39">
        <v>3</v>
      </c>
      <c r="D21" s="39">
        <v>4</v>
      </c>
      <c r="E21" s="39">
        <v>5</v>
      </c>
      <c r="F21" s="39">
        <v>6</v>
      </c>
      <c r="G21" s="39">
        <v>7</v>
      </c>
    </row>
    <row r="22" spans="1:7" x14ac:dyDescent="0.25">
      <c r="A22" s="41"/>
      <c r="B22" s="41" t="s">
        <v>30</v>
      </c>
      <c r="C22" s="79">
        <f>SUM(C23,C28)</f>
        <v>1309755.3399999999</v>
      </c>
      <c r="D22" s="79">
        <f t="shared" ref="D22:G22" si="2">SUM(D23,D28)</f>
        <v>1527197.52</v>
      </c>
      <c r="E22" s="79">
        <f t="shared" si="2"/>
        <v>1477229.4</v>
      </c>
      <c r="F22" s="79">
        <f t="shared" si="2"/>
        <v>1476701</v>
      </c>
      <c r="G22" s="79">
        <f t="shared" si="2"/>
        <v>1476701</v>
      </c>
    </row>
    <row r="23" spans="1:7" x14ac:dyDescent="0.25">
      <c r="A23" s="81">
        <v>3</v>
      </c>
      <c r="B23" s="81" t="s">
        <v>31</v>
      </c>
      <c r="C23" s="79">
        <f>SUM(C24:C27)</f>
        <v>1279790.8399999999</v>
      </c>
      <c r="D23" s="79">
        <f t="shared" ref="D23:G23" si="3">SUM(D24:D27)</f>
        <v>1518697.52</v>
      </c>
      <c r="E23" s="79">
        <f t="shared" si="3"/>
        <v>1473829.4</v>
      </c>
      <c r="F23" s="79">
        <f t="shared" si="3"/>
        <v>1473701</v>
      </c>
      <c r="G23" s="79">
        <f t="shared" si="3"/>
        <v>1473701</v>
      </c>
    </row>
    <row r="24" spans="1:7" x14ac:dyDescent="0.25">
      <c r="A24" s="53">
        <v>31</v>
      </c>
      <c r="B24" s="43" t="s">
        <v>32</v>
      </c>
      <c r="C24" s="75">
        <v>1153679.17</v>
      </c>
      <c r="D24" s="75">
        <v>1379500</v>
      </c>
      <c r="E24" s="76">
        <v>1352000</v>
      </c>
      <c r="F24" s="76">
        <v>1352000</v>
      </c>
      <c r="G24" s="76">
        <v>1352000</v>
      </c>
    </row>
    <row r="25" spans="1:7" x14ac:dyDescent="0.25">
      <c r="A25" s="54">
        <v>32</v>
      </c>
      <c r="B25" s="44" t="s">
        <v>33</v>
      </c>
      <c r="C25" s="77">
        <v>125608.26</v>
      </c>
      <c r="D25" s="77">
        <v>137188.01999999999</v>
      </c>
      <c r="E25" s="76">
        <v>120829.4</v>
      </c>
      <c r="F25" s="76">
        <v>120701</v>
      </c>
      <c r="G25" s="76">
        <v>120701</v>
      </c>
    </row>
    <row r="26" spans="1:7" x14ac:dyDescent="0.25">
      <c r="A26" s="54">
        <v>34</v>
      </c>
      <c r="B26" s="71" t="s">
        <v>67</v>
      </c>
      <c r="C26" s="77">
        <v>503.41</v>
      </c>
      <c r="D26" s="77">
        <v>510</v>
      </c>
      <c r="E26" s="76">
        <v>500</v>
      </c>
      <c r="F26" s="76">
        <v>500</v>
      </c>
      <c r="G26" s="76">
        <v>500</v>
      </c>
    </row>
    <row r="27" spans="1:7" x14ac:dyDescent="0.25">
      <c r="A27" s="54">
        <v>38</v>
      </c>
      <c r="B27" s="71" t="s">
        <v>68</v>
      </c>
      <c r="C27" s="77">
        <v>0</v>
      </c>
      <c r="D27" s="77">
        <v>1499.5</v>
      </c>
      <c r="E27" s="76">
        <v>500</v>
      </c>
      <c r="F27" s="76">
        <v>500</v>
      </c>
      <c r="G27" s="76">
        <v>500</v>
      </c>
    </row>
    <row r="28" spans="1:7" x14ac:dyDescent="0.25">
      <c r="A28" s="82">
        <v>4</v>
      </c>
      <c r="B28" s="83" t="s">
        <v>34</v>
      </c>
      <c r="C28" s="79">
        <f>SUM(C29:C30)</f>
        <v>29964.5</v>
      </c>
      <c r="D28" s="79">
        <f t="shared" ref="D28:G28" si="4">SUM(D29:D30)</f>
        <v>8500</v>
      </c>
      <c r="E28" s="79">
        <f t="shared" si="4"/>
        <v>3400</v>
      </c>
      <c r="F28" s="79">
        <f t="shared" si="4"/>
        <v>3000</v>
      </c>
      <c r="G28" s="79">
        <f t="shared" si="4"/>
        <v>3000</v>
      </c>
    </row>
    <row r="29" spans="1:7" x14ac:dyDescent="0.25">
      <c r="A29" s="53">
        <v>42</v>
      </c>
      <c r="B29" s="50" t="s">
        <v>69</v>
      </c>
      <c r="C29" s="75">
        <v>29964.5</v>
      </c>
      <c r="D29" s="75">
        <v>8500</v>
      </c>
      <c r="E29" s="76">
        <v>3400</v>
      </c>
      <c r="F29" s="76">
        <v>3000</v>
      </c>
      <c r="G29" s="78">
        <v>3000</v>
      </c>
    </row>
    <row r="30" spans="1:7" x14ac:dyDescent="0.25">
      <c r="A30" s="53"/>
      <c r="B30" s="48"/>
      <c r="C30" s="77"/>
      <c r="D30" s="77"/>
      <c r="E30" s="76"/>
      <c r="F30" s="76"/>
      <c r="G30" s="78"/>
    </row>
    <row r="33" spans="1:8" ht="15.6" customHeight="1" x14ac:dyDescent="0.25">
      <c r="A33" s="172" t="s">
        <v>35</v>
      </c>
      <c r="B33" s="172"/>
      <c r="C33" s="172"/>
      <c r="D33" s="172"/>
      <c r="E33" s="172"/>
      <c r="F33" s="172"/>
      <c r="G33" s="172"/>
    </row>
    <row r="34" spans="1:8" ht="18.75" x14ac:dyDescent="0.25">
      <c r="A34" s="31"/>
      <c r="B34" s="31"/>
      <c r="C34" s="31"/>
      <c r="D34" s="31"/>
      <c r="E34" s="31"/>
      <c r="F34" s="31"/>
      <c r="G34" s="31"/>
      <c r="H34" s="31"/>
    </row>
    <row r="35" spans="1:8" ht="25.5" x14ac:dyDescent="0.25">
      <c r="A35" s="36" t="s">
        <v>38</v>
      </c>
      <c r="B35" s="37" t="s">
        <v>21</v>
      </c>
      <c r="C35" s="38" t="s">
        <v>58</v>
      </c>
      <c r="D35" s="38" t="s">
        <v>59</v>
      </c>
      <c r="E35" s="36" t="s">
        <v>60</v>
      </c>
      <c r="F35" s="36" t="s">
        <v>61</v>
      </c>
      <c r="G35" s="36" t="s">
        <v>62</v>
      </c>
    </row>
    <row r="36" spans="1:8" s="40" customFormat="1" ht="11.25" x14ac:dyDescent="0.2">
      <c r="A36" s="39">
        <v>1</v>
      </c>
      <c r="B36" s="39">
        <v>2</v>
      </c>
      <c r="C36" s="39">
        <v>3</v>
      </c>
      <c r="D36" s="39">
        <v>4</v>
      </c>
      <c r="E36" s="39">
        <v>5</v>
      </c>
      <c r="F36" s="39">
        <v>6</v>
      </c>
      <c r="G36" s="39">
        <v>7</v>
      </c>
    </row>
    <row r="37" spans="1:8" x14ac:dyDescent="0.25">
      <c r="A37" s="41"/>
      <c r="B37" s="41" t="s">
        <v>24</v>
      </c>
      <c r="C37" s="92">
        <f>SUM(C38,C40,C42,C46,C49)</f>
        <v>1306741.44</v>
      </c>
      <c r="D37" s="92">
        <f t="shared" ref="D37:G37" si="5">SUM(D38,D40,D42,D46,D49)</f>
        <v>1530191.78</v>
      </c>
      <c r="E37" s="92">
        <f t="shared" si="5"/>
        <v>1476701</v>
      </c>
      <c r="F37" s="92">
        <f t="shared" si="5"/>
        <v>1476701</v>
      </c>
      <c r="G37" s="92">
        <f t="shared" si="5"/>
        <v>1476701</v>
      </c>
    </row>
    <row r="38" spans="1:8" x14ac:dyDescent="0.25">
      <c r="A38" s="41">
        <v>1</v>
      </c>
      <c r="B38" s="41" t="s">
        <v>39</v>
      </c>
      <c r="C38" s="79">
        <f>C39</f>
        <v>9242.07</v>
      </c>
      <c r="D38" s="79">
        <f t="shared" ref="D38:G38" si="6">D39</f>
        <v>3000</v>
      </c>
      <c r="E38" s="79">
        <f t="shared" si="6"/>
        <v>4100</v>
      </c>
      <c r="F38" s="79">
        <f t="shared" si="6"/>
        <v>4100</v>
      </c>
      <c r="G38" s="79">
        <f t="shared" si="6"/>
        <v>4100</v>
      </c>
    </row>
    <row r="39" spans="1:8" x14ac:dyDescent="0.25">
      <c r="A39" s="53">
        <v>11</v>
      </c>
      <c r="B39" s="43" t="s">
        <v>39</v>
      </c>
      <c r="C39" s="74">
        <v>9242.07</v>
      </c>
      <c r="D39" s="74">
        <v>3000</v>
      </c>
      <c r="E39" s="72">
        <v>4100</v>
      </c>
      <c r="F39" s="72">
        <v>4100</v>
      </c>
      <c r="G39" s="72">
        <v>4100</v>
      </c>
    </row>
    <row r="40" spans="1:8" x14ac:dyDescent="0.25">
      <c r="A40" s="45">
        <v>3</v>
      </c>
      <c r="B40" s="41" t="s">
        <v>40</v>
      </c>
      <c r="C40" s="79">
        <f>C41</f>
        <v>259.25</v>
      </c>
      <c r="D40" s="79">
        <f t="shared" ref="D40:G40" si="7">D41</f>
        <v>401</v>
      </c>
      <c r="E40" s="79">
        <f t="shared" si="7"/>
        <v>201</v>
      </c>
      <c r="F40" s="79">
        <f t="shared" si="7"/>
        <v>201</v>
      </c>
      <c r="G40" s="79">
        <f t="shared" si="7"/>
        <v>201</v>
      </c>
    </row>
    <row r="41" spans="1:8" x14ac:dyDescent="0.25">
      <c r="A41" s="54">
        <v>32</v>
      </c>
      <c r="B41" s="46" t="s">
        <v>40</v>
      </c>
      <c r="C41" s="86">
        <v>259.25</v>
      </c>
      <c r="D41" s="86">
        <v>401</v>
      </c>
      <c r="E41" s="72">
        <v>201</v>
      </c>
      <c r="F41" s="72">
        <v>201</v>
      </c>
      <c r="G41" s="72">
        <v>201</v>
      </c>
    </row>
    <row r="42" spans="1:8" x14ac:dyDescent="0.25">
      <c r="A42" s="45">
        <v>4</v>
      </c>
      <c r="B42" s="41" t="s">
        <v>54</v>
      </c>
      <c r="C42" s="79">
        <f>SUM(C43:C45)</f>
        <v>111082.71</v>
      </c>
      <c r="D42" s="79">
        <f t="shared" ref="D42:G42" si="8">SUM(D43:D45)</f>
        <v>90441.279999999999</v>
      </c>
      <c r="E42" s="79">
        <f t="shared" si="8"/>
        <v>84600</v>
      </c>
      <c r="F42" s="79">
        <f t="shared" si="8"/>
        <v>84600</v>
      </c>
      <c r="G42" s="79">
        <f t="shared" si="8"/>
        <v>84600</v>
      </c>
    </row>
    <row r="43" spans="1:8" x14ac:dyDescent="0.25">
      <c r="A43" s="54">
        <v>43</v>
      </c>
      <c r="B43" s="46" t="s">
        <v>54</v>
      </c>
      <c r="C43" s="86">
        <v>4780</v>
      </c>
      <c r="D43" s="86">
        <v>3200</v>
      </c>
      <c r="E43" s="72">
        <v>3100</v>
      </c>
      <c r="F43" s="72">
        <v>3100</v>
      </c>
      <c r="G43" s="72">
        <v>3100</v>
      </c>
    </row>
    <row r="44" spans="1:8" x14ac:dyDescent="0.25">
      <c r="A44" s="54">
        <v>44</v>
      </c>
      <c r="B44" s="84" t="s">
        <v>72</v>
      </c>
      <c r="C44" s="91">
        <v>106302.71</v>
      </c>
      <c r="D44" s="87">
        <v>85405.94</v>
      </c>
      <c r="E44" s="72">
        <v>81500</v>
      </c>
      <c r="F44" s="72">
        <v>81500</v>
      </c>
      <c r="G44" s="72">
        <v>81500</v>
      </c>
    </row>
    <row r="45" spans="1:8" x14ac:dyDescent="0.25">
      <c r="A45" s="65">
        <v>48</v>
      </c>
      <c r="B45" s="60" t="s">
        <v>73</v>
      </c>
      <c r="C45" s="94"/>
      <c r="D45" s="94">
        <v>1835.34</v>
      </c>
      <c r="E45" s="94"/>
      <c r="F45" s="94"/>
      <c r="G45" s="94"/>
    </row>
    <row r="46" spans="1:8" x14ac:dyDescent="0.25">
      <c r="A46" s="90">
        <v>5</v>
      </c>
      <c r="B46" s="60" t="s">
        <v>74</v>
      </c>
      <c r="C46" s="93">
        <f>SUM(C47:C48)</f>
        <v>1162424.8999999999</v>
      </c>
      <c r="D46" s="93">
        <f t="shared" ref="D46:G46" si="9">SUM(D47:D48)</f>
        <v>1398607</v>
      </c>
      <c r="E46" s="93">
        <f t="shared" si="9"/>
        <v>1360500</v>
      </c>
      <c r="F46" s="93">
        <f t="shared" si="9"/>
        <v>1360500</v>
      </c>
      <c r="G46" s="93">
        <f t="shared" si="9"/>
        <v>1360500</v>
      </c>
    </row>
    <row r="47" spans="1:8" x14ac:dyDescent="0.25">
      <c r="A47" s="89" t="s">
        <v>75</v>
      </c>
      <c r="B47" s="60" t="s">
        <v>76</v>
      </c>
      <c r="C47" s="94"/>
      <c r="D47" s="94"/>
      <c r="E47" s="94">
        <v>1360500</v>
      </c>
      <c r="F47" s="94">
        <v>1360500</v>
      </c>
      <c r="G47" s="94">
        <v>1360500</v>
      </c>
    </row>
    <row r="48" spans="1:8" x14ac:dyDescent="0.25">
      <c r="A48" s="65">
        <v>52</v>
      </c>
      <c r="B48" s="60" t="s">
        <v>77</v>
      </c>
      <c r="C48" s="75">
        <v>1162424.8999999999</v>
      </c>
      <c r="D48" s="94">
        <v>1398607</v>
      </c>
      <c r="E48" s="94"/>
      <c r="F48" s="94"/>
      <c r="G48" s="94"/>
    </row>
    <row r="49" spans="1:7" x14ac:dyDescent="0.25">
      <c r="A49" s="90">
        <v>6</v>
      </c>
      <c r="B49" s="60" t="s">
        <v>78</v>
      </c>
      <c r="C49" s="95">
        <f>C50</f>
        <v>23732.51</v>
      </c>
      <c r="D49" s="95">
        <f t="shared" ref="D49:G49" si="10">D50</f>
        <v>37742.5</v>
      </c>
      <c r="E49" s="95">
        <f t="shared" si="10"/>
        <v>27300</v>
      </c>
      <c r="F49" s="95">
        <f t="shared" si="10"/>
        <v>27300</v>
      </c>
      <c r="G49" s="95">
        <f t="shared" si="10"/>
        <v>27300</v>
      </c>
    </row>
    <row r="50" spans="1:7" x14ac:dyDescent="0.25">
      <c r="A50" s="65">
        <v>62</v>
      </c>
      <c r="B50" s="60" t="s">
        <v>79</v>
      </c>
      <c r="C50" s="96">
        <v>23732.51</v>
      </c>
      <c r="D50" s="96">
        <v>37742.5</v>
      </c>
      <c r="E50" s="96">
        <v>27300</v>
      </c>
      <c r="F50" s="96">
        <v>27300</v>
      </c>
      <c r="G50" s="96">
        <v>27300</v>
      </c>
    </row>
    <row r="51" spans="1:7" x14ac:dyDescent="0.25">
      <c r="A51" s="60"/>
      <c r="B51" s="60"/>
      <c r="C51" s="96"/>
      <c r="D51" s="96"/>
      <c r="E51" s="96"/>
      <c r="F51" s="96"/>
      <c r="G51" s="96"/>
    </row>
    <row r="52" spans="1:7" x14ac:dyDescent="0.25">
      <c r="C52" s="85"/>
      <c r="D52" s="85"/>
      <c r="E52" s="85"/>
      <c r="F52" s="85"/>
      <c r="G52" s="85"/>
    </row>
    <row r="53" spans="1:7" ht="25.5" x14ac:dyDescent="0.25">
      <c r="A53" s="36" t="s">
        <v>38</v>
      </c>
      <c r="B53" s="37" t="s">
        <v>21</v>
      </c>
      <c r="C53" s="38" t="s">
        <v>58</v>
      </c>
      <c r="D53" s="38" t="s">
        <v>59</v>
      </c>
      <c r="E53" s="36" t="s">
        <v>60</v>
      </c>
      <c r="F53" s="36" t="s">
        <v>61</v>
      </c>
      <c r="G53" s="36" t="s">
        <v>62</v>
      </c>
    </row>
    <row r="54" spans="1:7" s="40" customFormat="1" ht="11.25" x14ac:dyDescent="0.2">
      <c r="A54" s="39">
        <v>1</v>
      </c>
      <c r="B54" s="39">
        <v>2</v>
      </c>
      <c r="C54" s="39">
        <v>3</v>
      </c>
      <c r="D54" s="39">
        <v>4</v>
      </c>
      <c r="E54" s="39">
        <v>5</v>
      </c>
      <c r="F54" s="39">
        <v>6</v>
      </c>
      <c r="G54" s="39">
        <v>7</v>
      </c>
    </row>
    <row r="55" spans="1:7" x14ac:dyDescent="0.25">
      <c r="A55" s="41"/>
      <c r="B55" s="41" t="s">
        <v>30</v>
      </c>
      <c r="C55" s="73">
        <f>SUM(C56,C72)</f>
        <v>1309755.3400000001</v>
      </c>
      <c r="D55" s="73">
        <f t="shared" ref="D55:G55" si="11">SUM(D56,D72)</f>
        <v>1527197.52</v>
      </c>
      <c r="E55" s="73">
        <f t="shared" si="11"/>
        <v>1477229.4</v>
      </c>
      <c r="F55" s="73">
        <f t="shared" si="11"/>
        <v>1476701</v>
      </c>
      <c r="G55" s="73">
        <f t="shared" si="11"/>
        <v>1476701</v>
      </c>
    </row>
    <row r="56" spans="1:7" x14ac:dyDescent="0.25">
      <c r="A56" s="49">
        <v>3</v>
      </c>
      <c r="B56" s="41" t="s">
        <v>31</v>
      </c>
      <c r="C56" s="73">
        <f>SUM(C57,C59,C62,C65,C69)</f>
        <v>1279790.8400000001</v>
      </c>
      <c r="D56" s="73">
        <f>SUM(D57,D59,D62,D65,D69)</f>
        <v>1518697.52</v>
      </c>
      <c r="E56" s="73">
        <f>SUM(E57,E59,E62,E65,E69)</f>
        <v>1473829.4</v>
      </c>
      <c r="F56" s="73">
        <f>SUM(F57,F59,F62,F65,F69)</f>
        <v>1473701</v>
      </c>
      <c r="G56" s="73">
        <f>SUM(G57,G59,G62,G65,G69)</f>
        <v>1473701</v>
      </c>
    </row>
    <row r="57" spans="1:7" x14ac:dyDescent="0.25">
      <c r="A57" s="41">
        <v>1</v>
      </c>
      <c r="B57" s="41" t="s">
        <v>36</v>
      </c>
      <c r="C57" s="73">
        <f>C58</f>
        <v>9242.07</v>
      </c>
      <c r="D57" s="73">
        <f t="shared" ref="D57:G57" si="12">D58</f>
        <v>3000</v>
      </c>
      <c r="E57" s="73">
        <f t="shared" si="12"/>
        <v>4100</v>
      </c>
      <c r="F57" s="73">
        <f t="shared" si="12"/>
        <v>4100</v>
      </c>
      <c r="G57" s="73">
        <f t="shared" si="12"/>
        <v>4100</v>
      </c>
    </row>
    <row r="58" spans="1:7" x14ac:dyDescent="0.25">
      <c r="A58" s="53">
        <v>11</v>
      </c>
      <c r="B58" s="100" t="s">
        <v>37</v>
      </c>
      <c r="C58" s="74">
        <v>9242.07</v>
      </c>
      <c r="D58" s="74">
        <v>3000</v>
      </c>
      <c r="E58" s="72">
        <v>4100</v>
      </c>
      <c r="F58" s="72">
        <v>4100</v>
      </c>
      <c r="G58" s="72">
        <v>4100</v>
      </c>
    </row>
    <row r="59" spans="1:7" x14ac:dyDescent="0.25">
      <c r="A59" s="45">
        <v>3</v>
      </c>
      <c r="B59" s="81" t="s">
        <v>40</v>
      </c>
      <c r="C59" s="74">
        <f>SUM(C60,C61)</f>
        <v>207.84</v>
      </c>
      <c r="D59" s="74">
        <f t="shared" ref="D59:G59" si="13">SUM(D60,D61)</f>
        <v>468.51</v>
      </c>
      <c r="E59" s="74">
        <f t="shared" si="13"/>
        <v>229.4</v>
      </c>
      <c r="F59" s="74">
        <f t="shared" si="13"/>
        <v>201</v>
      </c>
      <c r="G59" s="74">
        <f t="shared" si="13"/>
        <v>201</v>
      </c>
    </row>
    <row r="60" spans="1:7" x14ac:dyDescent="0.25">
      <c r="A60" s="54">
        <v>31</v>
      </c>
      <c r="B60" s="84" t="s">
        <v>40</v>
      </c>
      <c r="C60" s="86">
        <v>191.74</v>
      </c>
      <c r="D60" s="86">
        <v>401</v>
      </c>
      <c r="E60" s="72">
        <v>201</v>
      </c>
      <c r="F60" s="72">
        <v>201</v>
      </c>
      <c r="G60" s="72">
        <v>201</v>
      </c>
    </row>
    <row r="61" spans="1:7" x14ac:dyDescent="0.25">
      <c r="A61" s="54">
        <v>38</v>
      </c>
      <c r="B61" s="84" t="s">
        <v>80</v>
      </c>
      <c r="C61" s="86">
        <v>16.100000000000001</v>
      </c>
      <c r="D61" s="86">
        <v>67.510000000000005</v>
      </c>
      <c r="E61" s="72">
        <v>28.4</v>
      </c>
      <c r="F61" s="72"/>
      <c r="G61" s="72"/>
    </row>
    <row r="62" spans="1:7" x14ac:dyDescent="0.25">
      <c r="A62" s="45">
        <v>4</v>
      </c>
      <c r="B62" s="81" t="s">
        <v>54</v>
      </c>
      <c r="C62" s="74">
        <f>SUM(C63:C64)</f>
        <v>85975.679999999993</v>
      </c>
      <c r="D62" s="74">
        <f>SUM(D63:D64)</f>
        <v>88605.94</v>
      </c>
      <c r="E62" s="74">
        <f t="shared" ref="E62:G62" si="14">SUM(E63:E64)</f>
        <v>84600</v>
      </c>
      <c r="F62" s="74">
        <f t="shared" si="14"/>
        <v>84600</v>
      </c>
      <c r="G62" s="74">
        <f t="shared" si="14"/>
        <v>84600</v>
      </c>
    </row>
    <row r="63" spans="1:7" x14ac:dyDescent="0.25">
      <c r="A63" s="54">
        <v>43</v>
      </c>
      <c r="B63" s="84" t="s">
        <v>54</v>
      </c>
      <c r="C63" s="86">
        <v>4780</v>
      </c>
      <c r="D63" s="86">
        <v>3200</v>
      </c>
      <c r="E63" s="72">
        <v>3100</v>
      </c>
      <c r="F63" s="72">
        <v>3100</v>
      </c>
      <c r="G63" s="72">
        <v>3100</v>
      </c>
    </row>
    <row r="64" spans="1:7" x14ac:dyDescent="0.25">
      <c r="A64" s="54">
        <v>44</v>
      </c>
      <c r="B64" s="84" t="s">
        <v>72</v>
      </c>
      <c r="C64" s="91">
        <v>81195.679999999993</v>
      </c>
      <c r="D64" s="87">
        <v>85405.94</v>
      </c>
      <c r="E64" s="72">
        <v>81500</v>
      </c>
      <c r="F64" s="72">
        <v>81500</v>
      </c>
      <c r="G64" s="72">
        <v>81500</v>
      </c>
    </row>
    <row r="65" spans="1:7" x14ac:dyDescent="0.25">
      <c r="A65" s="90">
        <v>5</v>
      </c>
      <c r="B65" s="98" t="s">
        <v>74</v>
      </c>
      <c r="C65" s="93">
        <f>SUM(C66:C68)</f>
        <v>1159186.3999999999</v>
      </c>
      <c r="D65" s="93">
        <f>SUM(D66:D68)</f>
        <v>1396313.04</v>
      </c>
      <c r="E65" s="93">
        <f t="shared" ref="E65:G65" si="15">SUM(E66:E68)</f>
        <v>1357500</v>
      </c>
      <c r="F65" s="93">
        <f t="shared" si="15"/>
        <v>1357500</v>
      </c>
      <c r="G65" s="93">
        <f t="shared" si="15"/>
        <v>1357500</v>
      </c>
    </row>
    <row r="66" spans="1:7" ht="15.6" customHeight="1" x14ac:dyDescent="0.25">
      <c r="A66" s="89" t="s">
        <v>75</v>
      </c>
      <c r="B66" s="98" t="s">
        <v>76</v>
      </c>
      <c r="C66" s="94"/>
      <c r="D66" s="94"/>
      <c r="E66" s="94">
        <v>1357500</v>
      </c>
      <c r="F66" s="94">
        <v>1357500</v>
      </c>
      <c r="G66" s="94">
        <v>1357500</v>
      </c>
    </row>
    <row r="67" spans="1:7" x14ac:dyDescent="0.25">
      <c r="A67" s="65">
        <v>52</v>
      </c>
      <c r="B67" s="98" t="s">
        <v>77</v>
      </c>
      <c r="C67" s="75">
        <v>1159186.3999999999</v>
      </c>
      <c r="D67" s="94">
        <v>1395573.5</v>
      </c>
      <c r="E67" s="94"/>
      <c r="F67" s="94"/>
      <c r="G67" s="94"/>
    </row>
    <row r="68" spans="1:7" x14ac:dyDescent="0.25">
      <c r="A68" s="65">
        <v>58</v>
      </c>
      <c r="B68" s="98" t="s">
        <v>81</v>
      </c>
      <c r="C68" s="75"/>
      <c r="D68" s="94">
        <v>739.54</v>
      </c>
      <c r="E68" s="94"/>
      <c r="F68" s="94"/>
      <c r="G68" s="94"/>
    </row>
    <row r="69" spans="1:7" x14ac:dyDescent="0.25">
      <c r="A69" s="90">
        <v>6</v>
      </c>
      <c r="B69" s="98" t="s">
        <v>78</v>
      </c>
      <c r="C69" s="93">
        <f>SUM(C70,C71)</f>
        <v>25178.85</v>
      </c>
      <c r="D69" s="93">
        <f t="shared" ref="D69:G69" si="16">SUM(D70,D71)</f>
        <v>30310.03</v>
      </c>
      <c r="E69" s="93">
        <f t="shared" si="16"/>
        <v>27400</v>
      </c>
      <c r="F69" s="93">
        <f t="shared" si="16"/>
        <v>27300</v>
      </c>
      <c r="G69" s="93">
        <f t="shared" si="16"/>
        <v>27300</v>
      </c>
    </row>
    <row r="70" spans="1:7" x14ac:dyDescent="0.25">
      <c r="A70" s="65">
        <v>62</v>
      </c>
      <c r="B70" s="98" t="s">
        <v>79</v>
      </c>
      <c r="C70" s="94">
        <v>25178.85</v>
      </c>
      <c r="D70" s="94">
        <v>29210</v>
      </c>
      <c r="E70" s="94">
        <v>27300</v>
      </c>
      <c r="F70" s="94">
        <v>27300</v>
      </c>
      <c r="G70" s="94">
        <v>27300</v>
      </c>
    </row>
    <row r="71" spans="1:7" x14ac:dyDescent="0.25">
      <c r="A71" s="65">
        <v>68</v>
      </c>
      <c r="B71" s="98" t="s">
        <v>82</v>
      </c>
      <c r="C71" s="94"/>
      <c r="D71" s="88">
        <v>1100.03</v>
      </c>
      <c r="E71" s="88">
        <v>100</v>
      </c>
      <c r="F71" s="88"/>
      <c r="G71" s="88"/>
    </row>
    <row r="72" spans="1:7" x14ac:dyDescent="0.25">
      <c r="A72" s="97">
        <v>4</v>
      </c>
      <c r="B72" s="99" t="s">
        <v>34</v>
      </c>
      <c r="C72" s="101">
        <f>SUM(C73,C75,C78)</f>
        <v>29964.5</v>
      </c>
      <c r="D72" s="101">
        <f t="shared" ref="D72:G72" si="17">SUM(D73,D75,D78)</f>
        <v>8500</v>
      </c>
      <c r="E72" s="101">
        <f t="shared" si="17"/>
        <v>3400</v>
      </c>
      <c r="F72" s="101">
        <f t="shared" si="17"/>
        <v>3000</v>
      </c>
      <c r="G72" s="101">
        <f t="shared" si="17"/>
        <v>3000</v>
      </c>
    </row>
    <row r="73" spans="1:7" x14ac:dyDescent="0.25">
      <c r="A73" s="45">
        <v>4</v>
      </c>
      <c r="B73" s="81" t="s">
        <v>54</v>
      </c>
      <c r="C73" s="101">
        <f>C74</f>
        <v>26692.5</v>
      </c>
      <c r="D73" s="101">
        <f t="shared" ref="D73:G73" si="18">D74</f>
        <v>0</v>
      </c>
      <c r="E73" s="101">
        <f t="shared" si="18"/>
        <v>0</v>
      </c>
      <c r="F73" s="101">
        <f t="shared" si="18"/>
        <v>0</v>
      </c>
      <c r="G73" s="101">
        <f t="shared" si="18"/>
        <v>0</v>
      </c>
    </row>
    <row r="74" spans="1:7" x14ac:dyDescent="0.25">
      <c r="A74" s="54">
        <v>44</v>
      </c>
      <c r="B74" s="84" t="s">
        <v>72</v>
      </c>
      <c r="C74" s="101">
        <v>26692.5</v>
      </c>
      <c r="D74" s="101"/>
      <c r="E74" s="101"/>
      <c r="F74" s="101"/>
      <c r="G74" s="101"/>
    </row>
    <row r="75" spans="1:7" x14ac:dyDescent="0.25">
      <c r="A75" s="90">
        <v>5</v>
      </c>
      <c r="B75" s="98" t="s">
        <v>74</v>
      </c>
      <c r="C75" s="101">
        <f>SUM(C76,C77)</f>
        <v>3272</v>
      </c>
      <c r="D75" s="101">
        <f>SUM(D76,D77)</f>
        <v>3000</v>
      </c>
      <c r="E75" s="101">
        <f t="shared" ref="E75:G75" si="19">SUM(E76,E77)</f>
        <v>3400</v>
      </c>
      <c r="F75" s="101">
        <f t="shared" si="19"/>
        <v>3000</v>
      </c>
      <c r="G75" s="101">
        <f t="shared" si="19"/>
        <v>3000</v>
      </c>
    </row>
    <row r="76" spans="1:7" x14ac:dyDescent="0.25">
      <c r="A76" s="89" t="s">
        <v>75</v>
      </c>
      <c r="B76" s="98" t="s">
        <v>76</v>
      </c>
      <c r="C76" s="101"/>
      <c r="D76" s="101"/>
      <c r="E76" s="101">
        <v>3400</v>
      </c>
      <c r="F76" s="101">
        <v>3000</v>
      </c>
      <c r="G76" s="101">
        <v>3000</v>
      </c>
    </row>
    <row r="77" spans="1:7" x14ac:dyDescent="0.25">
      <c r="A77" s="65">
        <v>52</v>
      </c>
      <c r="B77" s="98" t="s">
        <v>77</v>
      </c>
      <c r="C77" s="101">
        <v>3272</v>
      </c>
      <c r="D77" s="101">
        <v>3000</v>
      </c>
      <c r="E77" s="101"/>
      <c r="F77" s="101"/>
      <c r="G77" s="101"/>
    </row>
    <row r="78" spans="1:7" x14ac:dyDescent="0.25">
      <c r="A78" s="90">
        <v>6</v>
      </c>
      <c r="B78" s="98" t="s">
        <v>78</v>
      </c>
      <c r="C78" s="101">
        <f>C79</f>
        <v>0</v>
      </c>
      <c r="D78" s="101">
        <f>D79</f>
        <v>5500</v>
      </c>
      <c r="E78" s="101">
        <f t="shared" ref="E78:G78" si="20">E79</f>
        <v>0</v>
      </c>
      <c r="F78" s="101">
        <f t="shared" si="20"/>
        <v>0</v>
      </c>
      <c r="G78" s="101">
        <f t="shared" si="20"/>
        <v>0</v>
      </c>
    </row>
    <row r="79" spans="1:7" x14ac:dyDescent="0.25">
      <c r="A79" s="65">
        <v>62</v>
      </c>
      <c r="B79" s="98" t="s">
        <v>79</v>
      </c>
      <c r="C79" s="101"/>
      <c r="D79" s="101">
        <v>5500</v>
      </c>
      <c r="E79" s="101"/>
      <c r="F79" s="101"/>
      <c r="G79" s="101"/>
    </row>
    <row r="81" spans="1:7" ht="15" customHeight="1" x14ac:dyDescent="0.25"/>
    <row r="82" spans="1:7" ht="15" customHeight="1" x14ac:dyDescent="0.25">
      <c r="B82" s="172" t="s">
        <v>41</v>
      </c>
      <c r="C82" s="172"/>
      <c r="D82" s="172"/>
      <c r="E82" s="172"/>
      <c r="F82" s="172"/>
      <c r="G82" s="172"/>
    </row>
    <row r="83" spans="1:7" ht="18.75" x14ac:dyDescent="0.25">
      <c r="B83" s="31"/>
      <c r="C83" s="31"/>
      <c r="D83" s="31"/>
      <c r="E83" s="31"/>
      <c r="F83" s="31"/>
      <c r="G83" s="31"/>
    </row>
    <row r="84" spans="1:7" ht="25.5" x14ac:dyDescent="0.25">
      <c r="A84" s="36" t="s">
        <v>38</v>
      </c>
      <c r="B84" s="37" t="s">
        <v>21</v>
      </c>
      <c r="C84" s="38" t="s">
        <v>58</v>
      </c>
      <c r="D84" s="38" t="s">
        <v>59</v>
      </c>
      <c r="E84" s="36" t="s">
        <v>60</v>
      </c>
      <c r="F84" s="36" t="s">
        <v>61</v>
      </c>
      <c r="G84" s="36" t="s">
        <v>62</v>
      </c>
    </row>
    <row r="85" spans="1:7" x14ac:dyDescent="0.25">
      <c r="A85" s="39">
        <v>1</v>
      </c>
      <c r="B85" s="39">
        <v>2</v>
      </c>
      <c r="C85" s="39">
        <v>3</v>
      </c>
      <c r="D85" s="39">
        <v>4</v>
      </c>
      <c r="E85" s="39">
        <v>5</v>
      </c>
      <c r="F85" s="39">
        <v>6</v>
      </c>
      <c r="G85" s="39">
        <v>7</v>
      </c>
    </row>
    <row r="86" spans="1:7" x14ac:dyDescent="0.25">
      <c r="A86" s="56"/>
      <c r="B86" s="41" t="s">
        <v>30</v>
      </c>
      <c r="C86" s="41"/>
      <c r="D86" s="41"/>
      <c r="E86" s="42"/>
      <c r="F86" s="42"/>
      <c r="G86" s="42"/>
    </row>
    <row r="87" spans="1:7" x14ac:dyDescent="0.25">
      <c r="A87" s="56" t="s">
        <v>84</v>
      </c>
      <c r="B87" s="41" t="s">
        <v>85</v>
      </c>
      <c r="C87" s="79">
        <v>1309755.3400000001</v>
      </c>
      <c r="D87" s="79">
        <v>1527197.52</v>
      </c>
      <c r="E87" s="80">
        <v>1477229.4</v>
      </c>
      <c r="F87" s="80">
        <v>1476701</v>
      </c>
      <c r="G87" s="80">
        <v>1476701</v>
      </c>
    </row>
    <row r="88" spans="1:7" x14ac:dyDescent="0.25">
      <c r="A88" s="57" t="s">
        <v>70</v>
      </c>
      <c r="B88" s="43" t="s">
        <v>71</v>
      </c>
      <c r="C88" s="74">
        <v>1309755.3400000001</v>
      </c>
      <c r="D88" s="74">
        <v>1527197.52</v>
      </c>
      <c r="E88" s="72">
        <v>1477229.4</v>
      </c>
      <c r="F88" s="72">
        <v>1476701</v>
      </c>
      <c r="G88" s="72">
        <v>1476701</v>
      </c>
    </row>
    <row r="89" spans="1:7" x14ac:dyDescent="0.25">
      <c r="A89" s="58"/>
      <c r="B89" s="41"/>
      <c r="C89" s="43"/>
      <c r="D89" s="43"/>
      <c r="E89" s="42"/>
      <c r="F89" s="42"/>
      <c r="G89" s="42"/>
    </row>
  </sheetData>
  <mergeCells count="4">
    <mergeCell ref="B82:G82"/>
    <mergeCell ref="A2:G2"/>
    <mergeCell ref="A4:G4"/>
    <mergeCell ref="A33:G33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rowBreaks count="2" manualBreakCount="2">
    <brk id="31" max="6" man="1"/>
    <brk id="8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6" workbookViewId="0">
      <selection sqref="A1:G34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9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72" t="s">
        <v>42</v>
      </c>
      <c r="B2" s="172"/>
      <c r="C2" s="172"/>
      <c r="D2" s="172"/>
      <c r="E2" s="172"/>
      <c r="F2" s="172"/>
      <c r="G2" s="172"/>
      <c r="H2" s="55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72" t="s">
        <v>43</v>
      </c>
      <c r="B4" s="172"/>
      <c r="C4" s="172"/>
      <c r="D4" s="172"/>
      <c r="E4" s="172"/>
      <c r="F4" s="172"/>
      <c r="G4" s="172"/>
      <c r="H4" s="55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38</v>
      </c>
      <c r="B6" s="37" t="s">
        <v>21</v>
      </c>
      <c r="C6" s="38" t="s">
        <v>58</v>
      </c>
      <c r="D6" s="38" t="s">
        <v>59</v>
      </c>
      <c r="E6" s="36" t="s">
        <v>60</v>
      </c>
      <c r="F6" s="36" t="s">
        <v>61</v>
      </c>
      <c r="G6" s="36" t="s">
        <v>62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44</v>
      </c>
      <c r="C8" s="41"/>
      <c r="D8" s="41"/>
      <c r="E8" s="42"/>
      <c r="F8" s="42"/>
      <c r="G8" s="42"/>
    </row>
    <row r="9" spans="1:10" x14ac:dyDescent="0.25">
      <c r="A9" s="53">
        <v>84</v>
      </c>
      <c r="B9" s="43" t="s">
        <v>45</v>
      </c>
      <c r="C9" s="41"/>
      <c r="D9" s="41"/>
      <c r="E9" s="42"/>
      <c r="F9" s="42"/>
      <c r="G9" s="42"/>
    </row>
    <row r="10" spans="1:10" x14ac:dyDescent="0.25">
      <c r="A10" s="53" t="s">
        <v>28</v>
      </c>
      <c r="B10" s="47"/>
      <c r="C10" s="43"/>
      <c r="D10" s="43"/>
      <c r="E10" s="42"/>
      <c r="F10" s="42"/>
      <c r="G10" s="42"/>
    </row>
    <row r="11" spans="1:10" x14ac:dyDescent="0.25">
      <c r="A11" s="41">
        <v>5</v>
      </c>
      <c r="B11" s="49" t="s">
        <v>46</v>
      </c>
      <c r="C11" s="43"/>
      <c r="D11" s="43"/>
      <c r="E11" s="42"/>
      <c r="F11" s="42"/>
      <c r="G11" s="42"/>
    </row>
    <row r="12" spans="1:10" x14ac:dyDescent="0.25">
      <c r="A12" s="53">
        <v>54</v>
      </c>
      <c r="B12" s="50" t="s">
        <v>47</v>
      </c>
      <c r="C12" s="43"/>
      <c r="D12" s="43"/>
      <c r="E12" s="42"/>
      <c r="F12" s="42"/>
      <c r="G12" s="42"/>
    </row>
    <row r="13" spans="1:10" x14ac:dyDescent="0.25">
      <c r="A13" s="53" t="s">
        <v>28</v>
      </c>
      <c r="B13" s="49"/>
      <c r="C13" s="43"/>
      <c r="D13" s="43"/>
      <c r="E13" s="42"/>
      <c r="F13" s="42"/>
      <c r="G13" s="42"/>
    </row>
    <row r="16" spans="1:10" ht="15.75" x14ac:dyDescent="0.25">
      <c r="B16" s="172" t="s">
        <v>48</v>
      </c>
      <c r="C16" s="172"/>
      <c r="D16" s="172"/>
      <c r="E16" s="172"/>
      <c r="F16" s="172"/>
      <c r="G16" s="172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38</v>
      </c>
      <c r="B18" s="37" t="s">
        <v>21</v>
      </c>
      <c r="C18" s="38" t="s">
        <v>58</v>
      </c>
      <c r="D18" s="38" t="s">
        <v>59</v>
      </c>
      <c r="E18" s="36" t="s">
        <v>60</v>
      </c>
      <c r="F18" s="36" t="s">
        <v>61</v>
      </c>
      <c r="G18" s="36" t="s">
        <v>62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55</v>
      </c>
      <c r="C20" s="41"/>
      <c r="D20" s="41"/>
      <c r="E20" s="42"/>
      <c r="F20" s="42"/>
      <c r="G20" s="42"/>
    </row>
    <row r="21" spans="1:7" x14ac:dyDescent="0.25">
      <c r="A21" s="53">
        <v>81</v>
      </c>
      <c r="B21" s="43" t="s">
        <v>56</v>
      </c>
      <c r="C21" s="43"/>
      <c r="D21" s="43"/>
      <c r="E21" s="42"/>
      <c r="F21" s="42"/>
      <c r="G21" s="42"/>
    </row>
    <row r="22" spans="1:7" x14ac:dyDescent="0.25">
      <c r="A22" s="65" t="s">
        <v>28</v>
      </c>
      <c r="B22" s="43"/>
      <c r="C22" s="60"/>
      <c r="D22" s="60"/>
      <c r="E22" s="60"/>
      <c r="F22" s="60"/>
      <c r="G22" s="60"/>
    </row>
    <row r="23" spans="1:7" x14ac:dyDescent="0.25">
      <c r="A23" s="60"/>
      <c r="B23" s="52"/>
      <c r="C23" s="60"/>
      <c r="D23" s="60"/>
      <c r="E23" s="60"/>
      <c r="F23" s="60"/>
      <c r="G23" s="60"/>
    </row>
    <row r="24" spans="1:7" x14ac:dyDescent="0.25">
      <c r="A24" s="60"/>
      <c r="B24" s="41" t="s">
        <v>49</v>
      </c>
      <c r="C24" s="60"/>
      <c r="D24" s="60"/>
      <c r="E24" s="60"/>
      <c r="F24" s="60"/>
      <c r="G24" s="60"/>
    </row>
    <row r="25" spans="1:7" x14ac:dyDescent="0.25">
      <c r="A25" s="41">
        <v>1</v>
      </c>
      <c r="B25" s="41" t="s">
        <v>39</v>
      </c>
      <c r="C25" s="41"/>
      <c r="D25" s="41"/>
      <c r="E25" s="42"/>
      <c r="F25" s="42"/>
      <c r="G25" s="42"/>
    </row>
    <row r="26" spans="1:7" x14ac:dyDescent="0.25">
      <c r="A26" s="53">
        <v>11</v>
      </c>
      <c r="B26" s="43" t="s">
        <v>39</v>
      </c>
      <c r="C26" s="43"/>
      <c r="D26" s="43"/>
      <c r="E26" s="42"/>
      <c r="F26" s="42"/>
      <c r="G26" s="42"/>
    </row>
    <row r="27" spans="1:7" x14ac:dyDescent="0.25">
      <c r="A27" s="65" t="s">
        <v>28</v>
      </c>
      <c r="B27" s="51"/>
      <c r="C27" s="60"/>
      <c r="D27" s="60"/>
      <c r="E27" s="60"/>
      <c r="F27" s="60"/>
      <c r="G27" s="60"/>
    </row>
    <row r="28" spans="1:7" x14ac:dyDescent="0.25">
      <c r="A28" s="41">
        <v>3</v>
      </c>
      <c r="B28" s="41" t="s">
        <v>53</v>
      </c>
      <c r="C28" s="41"/>
      <c r="D28" s="41"/>
      <c r="E28" s="42"/>
      <c r="F28" s="42"/>
      <c r="G28" s="42"/>
    </row>
    <row r="29" spans="1:7" x14ac:dyDescent="0.25">
      <c r="A29" s="53">
        <v>31</v>
      </c>
      <c r="B29" s="43" t="s">
        <v>40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54</v>
      </c>
      <c r="C30" s="41"/>
      <c r="D30" s="41"/>
      <c r="E30" s="42"/>
      <c r="F30" s="42"/>
      <c r="G30" s="42"/>
    </row>
    <row r="31" spans="1:7" x14ac:dyDescent="0.25">
      <c r="A31" s="53">
        <v>43</v>
      </c>
      <c r="B31" s="43" t="s">
        <v>52</v>
      </c>
      <c r="C31" s="43"/>
      <c r="D31" s="43"/>
      <c r="E31" s="42"/>
      <c r="F31" s="42"/>
      <c r="G31" s="42"/>
    </row>
    <row r="32" spans="1:7" x14ac:dyDescent="0.25">
      <c r="A32" s="53" t="s">
        <v>28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94"/>
  <sheetViews>
    <sheetView topLeftCell="A70" zoomScale="130" zoomScaleNormal="130" workbookViewId="0">
      <selection activeCell="C90" sqref="C90"/>
    </sheetView>
  </sheetViews>
  <sheetFormatPr defaultColWidth="8.85546875" defaultRowHeight="15" x14ac:dyDescent="0.25"/>
  <cols>
    <col min="1" max="1" width="35.28515625" style="32" customWidth="1"/>
    <col min="2" max="2" width="41" style="32" customWidth="1"/>
    <col min="3" max="7" width="25.28515625" style="32" customWidth="1"/>
    <col min="8" max="16384" width="8.85546875" style="32"/>
  </cols>
  <sheetData>
    <row r="1" spans="1:7" ht="18.75" x14ac:dyDescent="0.25">
      <c r="A1" s="59"/>
      <c r="B1" s="31"/>
      <c r="C1" s="31"/>
      <c r="D1" s="31"/>
      <c r="E1" s="31"/>
      <c r="F1" s="33"/>
      <c r="G1" s="33"/>
    </row>
    <row r="2" spans="1:7" ht="15.75" x14ac:dyDescent="0.25">
      <c r="A2" s="172" t="s">
        <v>50</v>
      </c>
      <c r="B2" s="173"/>
      <c r="C2" s="173"/>
      <c r="D2" s="173"/>
      <c r="E2" s="173"/>
      <c r="F2" s="173"/>
      <c r="G2" s="173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51</v>
      </c>
      <c r="B4" s="36" t="s">
        <v>21</v>
      </c>
      <c r="C4" s="38" t="s">
        <v>58</v>
      </c>
      <c r="D4" s="38" t="s">
        <v>59</v>
      </c>
      <c r="E4" s="36" t="s">
        <v>60</v>
      </c>
      <c r="F4" s="36" t="s">
        <v>61</v>
      </c>
      <c r="G4" s="36" t="s">
        <v>62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143" t="s">
        <v>86</v>
      </c>
      <c r="B6" s="144" t="s">
        <v>87</v>
      </c>
      <c r="C6" s="145">
        <f>C7</f>
        <v>0</v>
      </c>
      <c r="D6" s="145">
        <f>D7</f>
        <v>1527197.52</v>
      </c>
      <c r="E6" s="145">
        <f t="shared" ref="E6:G6" si="0">E7</f>
        <v>1477229.4</v>
      </c>
      <c r="F6" s="145">
        <f t="shared" si="0"/>
        <v>1476701</v>
      </c>
      <c r="G6" s="145">
        <f t="shared" si="0"/>
        <v>1476701</v>
      </c>
    </row>
    <row r="7" spans="1:7" x14ac:dyDescent="0.25">
      <c r="A7" s="102" t="s">
        <v>88</v>
      </c>
      <c r="B7" s="103" t="s">
        <v>89</v>
      </c>
      <c r="C7" s="142">
        <f>SUM(C8,C22,C60,C82)</f>
        <v>0</v>
      </c>
      <c r="D7" s="142">
        <f>SUM(D8,D22,D60,D82)</f>
        <v>1527197.52</v>
      </c>
      <c r="E7" s="142">
        <f t="shared" ref="E7:G7" si="1">SUM(E8,E22,E60,E82)</f>
        <v>1477229.4</v>
      </c>
      <c r="F7" s="142">
        <f t="shared" si="1"/>
        <v>1476701</v>
      </c>
      <c r="G7" s="142">
        <f t="shared" si="1"/>
        <v>1476701</v>
      </c>
    </row>
    <row r="8" spans="1:7" x14ac:dyDescent="0.25">
      <c r="A8" s="117" t="s">
        <v>90</v>
      </c>
      <c r="B8" s="118" t="s">
        <v>91</v>
      </c>
      <c r="C8" s="140">
        <f>C9</f>
        <v>0</v>
      </c>
      <c r="D8" s="140">
        <f>D9</f>
        <v>500</v>
      </c>
      <c r="E8" s="140">
        <f t="shared" ref="E8:G8" si="2">E9</f>
        <v>550</v>
      </c>
      <c r="F8" s="140">
        <f t="shared" si="2"/>
        <v>550</v>
      </c>
      <c r="G8" s="140">
        <f t="shared" si="2"/>
        <v>550</v>
      </c>
    </row>
    <row r="9" spans="1:7" x14ac:dyDescent="0.25">
      <c r="A9" s="121" t="s">
        <v>92</v>
      </c>
      <c r="B9" s="122" t="s">
        <v>93</v>
      </c>
      <c r="C9" s="138">
        <f>SUM(C10,C14,C18)</f>
        <v>0</v>
      </c>
      <c r="D9" s="138">
        <f t="shared" ref="D9:G9" si="3">SUM(D10,D14,D18)</f>
        <v>500</v>
      </c>
      <c r="E9" s="138">
        <f t="shared" si="3"/>
        <v>550</v>
      </c>
      <c r="F9" s="138">
        <f t="shared" si="3"/>
        <v>550</v>
      </c>
      <c r="G9" s="138">
        <f t="shared" si="3"/>
        <v>550</v>
      </c>
    </row>
    <row r="10" spans="1:7" s="134" customFormat="1" x14ac:dyDescent="0.25">
      <c r="A10" s="115" t="s">
        <v>94</v>
      </c>
      <c r="B10" s="116" t="s">
        <v>95</v>
      </c>
      <c r="C10" s="141">
        <f>C11</f>
        <v>0</v>
      </c>
      <c r="D10" s="141">
        <f t="shared" ref="D10:G11" si="4">D11</f>
        <v>0</v>
      </c>
      <c r="E10" s="141">
        <f t="shared" si="4"/>
        <v>500</v>
      </c>
      <c r="F10" s="141">
        <f t="shared" si="4"/>
        <v>500</v>
      </c>
      <c r="G10" s="141">
        <f t="shared" si="4"/>
        <v>500</v>
      </c>
    </row>
    <row r="11" spans="1:7" x14ac:dyDescent="0.25">
      <c r="A11" s="104" t="s">
        <v>96</v>
      </c>
      <c r="B11" s="105" t="s">
        <v>39</v>
      </c>
      <c r="C11" s="135">
        <f>C12</f>
        <v>0</v>
      </c>
      <c r="D11" s="135">
        <f t="shared" si="4"/>
        <v>0</v>
      </c>
      <c r="E11" s="135">
        <f t="shared" si="4"/>
        <v>500</v>
      </c>
      <c r="F11" s="135">
        <f t="shared" si="4"/>
        <v>500</v>
      </c>
      <c r="G11" s="135">
        <f t="shared" si="4"/>
        <v>500</v>
      </c>
    </row>
    <row r="12" spans="1:7" x14ac:dyDescent="0.25">
      <c r="A12" s="104">
        <v>3</v>
      </c>
      <c r="B12" s="105" t="s">
        <v>31</v>
      </c>
      <c r="C12" s="135">
        <f>C13</f>
        <v>0</v>
      </c>
      <c r="D12" s="135">
        <f t="shared" ref="D12:G12" si="5">D13</f>
        <v>0</v>
      </c>
      <c r="E12" s="135">
        <f t="shared" si="5"/>
        <v>500</v>
      </c>
      <c r="F12" s="135">
        <f t="shared" si="5"/>
        <v>500</v>
      </c>
      <c r="G12" s="135">
        <f t="shared" si="5"/>
        <v>500</v>
      </c>
    </row>
    <row r="13" spans="1:7" x14ac:dyDescent="0.25">
      <c r="A13" s="104">
        <v>32</v>
      </c>
      <c r="B13" s="105" t="s">
        <v>33</v>
      </c>
      <c r="C13" s="135"/>
      <c r="D13" s="135"/>
      <c r="E13" s="135">
        <v>500</v>
      </c>
      <c r="F13" s="135">
        <v>500</v>
      </c>
      <c r="G13" s="136">
        <v>500</v>
      </c>
    </row>
    <row r="14" spans="1:7" s="133" customFormat="1" x14ac:dyDescent="0.25">
      <c r="A14" s="115" t="s">
        <v>101</v>
      </c>
      <c r="B14" s="116" t="s">
        <v>102</v>
      </c>
      <c r="C14" s="137">
        <f>C15</f>
        <v>0</v>
      </c>
      <c r="D14" s="137">
        <f t="shared" ref="D14:G15" si="6">D15</f>
        <v>0</v>
      </c>
      <c r="E14" s="137">
        <f t="shared" si="6"/>
        <v>50</v>
      </c>
      <c r="F14" s="137">
        <f t="shared" si="6"/>
        <v>50</v>
      </c>
      <c r="G14" s="137">
        <f t="shared" si="6"/>
        <v>50</v>
      </c>
    </row>
    <row r="15" spans="1:7" x14ac:dyDescent="0.25">
      <c r="A15" s="104" t="s">
        <v>103</v>
      </c>
      <c r="B15" s="105" t="s">
        <v>104</v>
      </c>
      <c r="C15" s="135">
        <f>C16</f>
        <v>0</v>
      </c>
      <c r="D15" s="135">
        <f t="shared" si="6"/>
        <v>0</v>
      </c>
      <c r="E15" s="135">
        <f t="shared" si="6"/>
        <v>50</v>
      </c>
      <c r="F15" s="135">
        <f t="shared" si="6"/>
        <v>50</v>
      </c>
      <c r="G15" s="135">
        <f t="shared" si="6"/>
        <v>50</v>
      </c>
    </row>
    <row r="16" spans="1:7" x14ac:dyDescent="0.25">
      <c r="A16" s="104">
        <v>3</v>
      </c>
      <c r="B16" s="105" t="s">
        <v>31</v>
      </c>
      <c r="C16" s="135">
        <f>C17</f>
        <v>0</v>
      </c>
      <c r="D16" s="135">
        <f t="shared" ref="D16:G16" si="7">D17</f>
        <v>0</v>
      </c>
      <c r="E16" s="135">
        <f t="shared" si="7"/>
        <v>50</v>
      </c>
      <c r="F16" s="135">
        <f t="shared" si="7"/>
        <v>50</v>
      </c>
      <c r="G16" s="135">
        <f t="shared" si="7"/>
        <v>50</v>
      </c>
    </row>
    <row r="17" spans="1:7" x14ac:dyDescent="0.25">
      <c r="A17" s="104">
        <v>32</v>
      </c>
      <c r="B17" s="105" t="s">
        <v>33</v>
      </c>
      <c r="C17" s="135"/>
      <c r="D17" s="135"/>
      <c r="E17" s="135">
        <v>50</v>
      </c>
      <c r="F17" s="135">
        <v>50</v>
      </c>
      <c r="G17" s="136">
        <v>50</v>
      </c>
    </row>
    <row r="18" spans="1:7" s="133" customFormat="1" x14ac:dyDescent="0.25">
      <c r="A18" s="115" t="s">
        <v>116</v>
      </c>
      <c r="B18" s="116" t="s">
        <v>117</v>
      </c>
      <c r="C18" s="137">
        <f>C19</f>
        <v>0</v>
      </c>
      <c r="D18" s="137">
        <f t="shared" ref="D18:G18" si="8">D19</f>
        <v>500</v>
      </c>
      <c r="E18" s="137">
        <f t="shared" si="8"/>
        <v>0</v>
      </c>
      <c r="F18" s="137">
        <f t="shared" si="8"/>
        <v>0</v>
      </c>
      <c r="G18" s="137">
        <f t="shared" si="8"/>
        <v>0</v>
      </c>
    </row>
    <row r="19" spans="1:7" x14ac:dyDescent="0.25">
      <c r="A19" s="104" t="s">
        <v>118</v>
      </c>
      <c r="B19" s="105" t="s">
        <v>79</v>
      </c>
      <c r="C19" s="135">
        <f>C20</f>
        <v>0</v>
      </c>
      <c r="D19" s="135">
        <f t="shared" ref="D19:G19" si="9">D20</f>
        <v>500</v>
      </c>
      <c r="E19" s="135">
        <f t="shared" si="9"/>
        <v>0</v>
      </c>
      <c r="F19" s="135">
        <f t="shared" si="9"/>
        <v>0</v>
      </c>
      <c r="G19" s="135">
        <f t="shared" si="9"/>
        <v>0</v>
      </c>
    </row>
    <row r="20" spans="1:7" x14ac:dyDescent="0.25">
      <c r="A20" s="104">
        <v>3</v>
      </c>
      <c r="B20" s="105" t="s">
        <v>31</v>
      </c>
      <c r="C20" s="135">
        <f>C21</f>
        <v>0</v>
      </c>
      <c r="D20" s="135">
        <f t="shared" ref="D20:G20" si="10">D21</f>
        <v>500</v>
      </c>
      <c r="E20" s="135">
        <f t="shared" si="10"/>
        <v>0</v>
      </c>
      <c r="F20" s="135">
        <f t="shared" si="10"/>
        <v>0</v>
      </c>
      <c r="G20" s="135">
        <f t="shared" si="10"/>
        <v>0</v>
      </c>
    </row>
    <row r="21" spans="1:7" x14ac:dyDescent="0.25">
      <c r="A21" s="104">
        <v>32</v>
      </c>
      <c r="B21" s="105" t="s">
        <v>33</v>
      </c>
      <c r="C21" s="135"/>
      <c r="D21" s="135">
        <v>500</v>
      </c>
      <c r="E21" s="135"/>
      <c r="F21" s="135"/>
      <c r="G21" s="136"/>
    </row>
    <row r="22" spans="1:7" x14ac:dyDescent="0.25">
      <c r="A22" s="117" t="s">
        <v>97</v>
      </c>
      <c r="B22" s="118" t="s">
        <v>98</v>
      </c>
      <c r="C22" s="140">
        <f>C23</f>
        <v>0</v>
      </c>
      <c r="D22" s="140">
        <f>D23</f>
        <v>1488817.02</v>
      </c>
      <c r="E22" s="140">
        <f t="shared" ref="E22:G22" si="11">E23</f>
        <v>1446529.4</v>
      </c>
      <c r="F22" s="140">
        <f t="shared" si="11"/>
        <v>1446401</v>
      </c>
      <c r="G22" s="140">
        <f t="shared" si="11"/>
        <v>1446401</v>
      </c>
    </row>
    <row r="23" spans="1:7" x14ac:dyDescent="0.25">
      <c r="A23" s="121" t="s">
        <v>99</v>
      </c>
      <c r="B23" s="122" t="s">
        <v>100</v>
      </c>
      <c r="C23" s="139">
        <f>SUM(C24,C32,C40,C52)</f>
        <v>0</v>
      </c>
      <c r="D23" s="139">
        <f>SUM(D24,D32,D40,D52)</f>
        <v>1488817.02</v>
      </c>
      <c r="E23" s="139">
        <f t="shared" ref="E23:G23" si="12">SUM(E24,E32,E40,E52)</f>
        <v>1446529.4</v>
      </c>
      <c r="F23" s="139">
        <f t="shared" si="12"/>
        <v>1446401</v>
      </c>
      <c r="G23" s="139">
        <f t="shared" si="12"/>
        <v>1446401</v>
      </c>
    </row>
    <row r="24" spans="1:7" s="133" customFormat="1" x14ac:dyDescent="0.25">
      <c r="A24" s="115" t="s">
        <v>101</v>
      </c>
      <c r="B24" s="116" t="s">
        <v>102</v>
      </c>
      <c r="C24" s="137">
        <f>SUM(C25,C29)</f>
        <v>0</v>
      </c>
      <c r="D24" s="137">
        <f>SUM(D25,D29)</f>
        <v>418.51</v>
      </c>
      <c r="E24" s="137">
        <f t="shared" ref="E24:G24" si="13">SUM(E25,E29)</f>
        <v>129.4</v>
      </c>
      <c r="F24" s="137">
        <f t="shared" si="13"/>
        <v>101</v>
      </c>
      <c r="G24" s="137">
        <f t="shared" si="13"/>
        <v>101</v>
      </c>
    </row>
    <row r="25" spans="1:7" x14ac:dyDescent="0.25">
      <c r="A25" s="104" t="s">
        <v>103</v>
      </c>
      <c r="B25" s="105" t="s">
        <v>104</v>
      </c>
      <c r="C25" s="135">
        <f>C26</f>
        <v>0</v>
      </c>
      <c r="D25" s="135">
        <f>D26</f>
        <v>351</v>
      </c>
      <c r="E25" s="135">
        <f t="shared" ref="E25:G25" si="14">E26</f>
        <v>101</v>
      </c>
      <c r="F25" s="135">
        <f t="shared" si="14"/>
        <v>101</v>
      </c>
      <c r="G25" s="135">
        <f t="shared" si="14"/>
        <v>101</v>
      </c>
    </row>
    <row r="26" spans="1:7" x14ac:dyDescent="0.25">
      <c r="A26" s="104">
        <v>3</v>
      </c>
      <c r="B26" s="105" t="s">
        <v>31</v>
      </c>
      <c r="C26" s="135">
        <f>SUM(C27:C28)</f>
        <v>0</v>
      </c>
      <c r="D26" s="135">
        <f>SUM(D27:D28)</f>
        <v>351</v>
      </c>
      <c r="E26" s="135">
        <f t="shared" ref="E26:G26" si="15">SUM(E27:E28)</f>
        <v>101</v>
      </c>
      <c r="F26" s="135">
        <f t="shared" si="15"/>
        <v>101</v>
      </c>
      <c r="G26" s="135">
        <f t="shared" si="15"/>
        <v>101</v>
      </c>
    </row>
    <row r="27" spans="1:7" x14ac:dyDescent="0.25">
      <c r="A27" s="104">
        <v>32</v>
      </c>
      <c r="B27" s="105" t="s">
        <v>33</v>
      </c>
      <c r="C27" s="135"/>
      <c r="D27" s="135">
        <v>341</v>
      </c>
      <c r="E27" s="135">
        <v>101</v>
      </c>
      <c r="F27" s="135">
        <v>101</v>
      </c>
      <c r="G27" s="136">
        <v>101</v>
      </c>
    </row>
    <row r="28" spans="1:7" x14ac:dyDescent="0.25">
      <c r="A28" s="104">
        <v>34</v>
      </c>
      <c r="B28" s="105" t="s">
        <v>67</v>
      </c>
      <c r="C28" s="135"/>
      <c r="D28" s="135">
        <v>10</v>
      </c>
      <c r="E28" s="135"/>
      <c r="F28" s="135"/>
      <c r="G28" s="136"/>
    </row>
    <row r="29" spans="1:7" x14ac:dyDescent="0.25">
      <c r="A29" s="104" t="s">
        <v>105</v>
      </c>
      <c r="B29" s="105" t="s">
        <v>106</v>
      </c>
      <c r="C29" s="135">
        <f>C30</f>
        <v>0</v>
      </c>
      <c r="D29" s="135">
        <f>D30</f>
        <v>67.510000000000005</v>
      </c>
      <c r="E29" s="135">
        <f t="shared" ref="E29:G29" si="16">E30</f>
        <v>28.4</v>
      </c>
      <c r="F29" s="135">
        <f t="shared" si="16"/>
        <v>0</v>
      </c>
      <c r="G29" s="135">
        <f t="shared" si="16"/>
        <v>0</v>
      </c>
    </row>
    <row r="30" spans="1:7" x14ac:dyDescent="0.25">
      <c r="A30" s="104">
        <v>3</v>
      </c>
      <c r="B30" s="105" t="s">
        <v>31</v>
      </c>
      <c r="C30" s="135">
        <f>C31</f>
        <v>0</v>
      </c>
      <c r="D30" s="135">
        <f>D31</f>
        <v>67.510000000000005</v>
      </c>
      <c r="E30" s="135">
        <f t="shared" ref="E30:G30" si="17">E31</f>
        <v>28.4</v>
      </c>
      <c r="F30" s="135">
        <f t="shared" si="17"/>
        <v>0</v>
      </c>
      <c r="G30" s="135">
        <f t="shared" si="17"/>
        <v>0</v>
      </c>
    </row>
    <row r="31" spans="1:7" x14ac:dyDescent="0.25">
      <c r="A31" s="104">
        <v>32</v>
      </c>
      <c r="B31" s="105" t="s">
        <v>33</v>
      </c>
      <c r="C31" s="108"/>
      <c r="D31" s="108">
        <v>67.510000000000005</v>
      </c>
      <c r="E31" s="108">
        <v>28.4</v>
      </c>
      <c r="F31" s="108"/>
      <c r="G31" s="109"/>
    </row>
    <row r="32" spans="1:7" s="133" customFormat="1" x14ac:dyDescent="0.25">
      <c r="A32" s="115" t="s">
        <v>107</v>
      </c>
      <c r="B32" s="116" t="s">
        <v>108</v>
      </c>
      <c r="C32" s="114">
        <f>SUM(C33,C36)</f>
        <v>0</v>
      </c>
      <c r="D32" s="114">
        <f>SUM(D33,D36)</f>
        <v>88605.94</v>
      </c>
      <c r="E32" s="114">
        <f t="shared" ref="E32:G32" si="18">SUM(E33,E36)</f>
        <v>84600</v>
      </c>
      <c r="F32" s="114">
        <f t="shared" si="18"/>
        <v>84600</v>
      </c>
      <c r="G32" s="114">
        <f t="shared" si="18"/>
        <v>84600</v>
      </c>
    </row>
    <row r="33" spans="1:7" x14ac:dyDescent="0.25">
      <c r="A33" s="104" t="s">
        <v>109</v>
      </c>
      <c r="B33" s="105" t="s">
        <v>110</v>
      </c>
      <c r="C33" s="108"/>
      <c r="D33" s="108">
        <f>D34</f>
        <v>3200</v>
      </c>
      <c r="E33" s="108">
        <f t="shared" ref="E33:G33" si="19">E34</f>
        <v>3100</v>
      </c>
      <c r="F33" s="108">
        <f t="shared" si="19"/>
        <v>3100</v>
      </c>
      <c r="G33" s="108">
        <f t="shared" si="19"/>
        <v>3100</v>
      </c>
    </row>
    <row r="34" spans="1:7" x14ac:dyDescent="0.25">
      <c r="A34" s="104">
        <v>3</v>
      </c>
      <c r="B34" s="105" t="s">
        <v>31</v>
      </c>
      <c r="C34" s="108">
        <f>C35</f>
        <v>0</v>
      </c>
      <c r="D34" s="108">
        <f>D35</f>
        <v>3200</v>
      </c>
      <c r="E34" s="108">
        <f t="shared" ref="E34:G34" si="20">E35</f>
        <v>3100</v>
      </c>
      <c r="F34" s="108">
        <f t="shared" si="20"/>
        <v>3100</v>
      </c>
      <c r="G34" s="108">
        <f t="shared" si="20"/>
        <v>3100</v>
      </c>
    </row>
    <row r="35" spans="1:7" x14ac:dyDescent="0.25">
      <c r="A35" s="104">
        <v>32</v>
      </c>
      <c r="B35" s="105" t="s">
        <v>33</v>
      </c>
      <c r="C35" s="108"/>
      <c r="D35" s="108">
        <v>3200</v>
      </c>
      <c r="E35" s="108">
        <v>3100</v>
      </c>
      <c r="F35" s="108">
        <v>3100</v>
      </c>
      <c r="G35" s="109">
        <v>3100</v>
      </c>
    </row>
    <row r="36" spans="1:7" x14ac:dyDescent="0.25">
      <c r="A36" s="104" t="s">
        <v>111</v>
      </c>
      <c r="B36" s="105" t="s">
        <v>72</v>
      </c>
      <c r="C36" s="108">
        <f>C37</f>
        <v>0</v>
      </c>
      <c r="D36" s="108">
        <f>D37</f>
        <v>85405.94</v>
      </c>
      <c r="E36" s="108">
        <f t="shared" ref="E36:G36" si="21">E37</f>
        <v>81500</v>
      </c>
      <c r="F36" s="108">
        <f t="shared" si="21"/>
        <v>81500</v>
      </c>
      <c r="G36" s="108">
        <f t="shared" si="21"/>
        <v>81500</v>
      </c>
    </row>
    <row r="37" spans="1:7" x14ac:dyDescent="0.25">
      <c r="A37" s="104">
        <v>3</v>
      </c>
      <c r="B37" s="105" t="s">
        <v>31</v>
      </c>
      <c r="C37" s="108">
        <f>SUM(C38,C39)</f>
        <v>0</v>
      </c>
      <c r="D37" s="108">
        <f>SUM(D38,D39)</f>
        <v>85405.94</v>
      </c>
      <c r="E37" s="108">
        <f t="shared" ref="E37:G37" si="22">SUM(E38,E39)</f>
        <v>81500</v>
      </c>
      <c r="F37" s="108">
        <f t="shared" si="22"/>
        <v>81500</v>
      </c>
      <c r="G37" s="108">
        <f t="shared" si="22"/>
        <v>81500</v>
      </c>
    </row>
    <row r="38" spans="1:7" x14ac:dyDescent="0.25">
      <c r="A38" s="104">
        <v>32</v>
      </c>
      <c r="B38" s="105" t="s">
        <v>33</v>
      </c>
      <c r="C38" s="108"/>
      <c r="D38" s="108">
        <v>84905.94</v>
      </c>
      <c r="E38" s="108">
        <v>81000</v>
      </c>
      <c r="F38" s="108">
        <v>81000</v>
      </c>
      <c r="G38" s="109">
        <v>81000</v>
      </c>
    </row>
    <row r="39" spans="1:7" x14ac:dyDescent="0.25">
      <c r="A39" s="104">
        <v>34</v>
      </c>
      <c r="B39" s="105" t="s">
        <v>67</v>
      </c>
      <c r="C39" s="108"/>
      <c r="D39" s="108">
        <v>500</v>
      </c>
      <c r="E39" s="108">
        <v>500</v>
      </c>
      <c r="F39" s="108">
        <v>500</v>
      </c>
      <c r="G39" s="109">
        <v>500</v>
      </c>
    </row>
    <row r="40" spans="1:7" s="133" customFormat="1" x14ac:dyDescent="0.25">
      <c r="A40" s="115" t="s">
        <v>112</v>
      </c>
      <c r="B40" s="116" t="s">
        <v>113</v>
      </c>
      <c r="C40" s="114">
        <f>SUM(C41,C45,C49)</f>
        <v>0</v>
      </c>
      <c r="D40" s="114">
        <f>SUM(D41,D45,D49)</f>
        <v>1395813.54</v>
      </c>
      <c r="E40" s="114">
        <f t="shared" ref="E40:G40" si="23">SUM(E41,E45,E49)</f>
        <v>1357000</v>
      </c>
      <c r="F40" s="114">
        <f t="shared" si="23"/>
        <v>1357000</v>
      </c>
      <c r="G40" s="114">
        <f t="shared" si="23"/>
        <v>1357000</v>
      </c>
    </row>
    <row r="41" spans="1:7" x14ac:dyDescent="0.25">
      <c r="A41" s="104" t="s">
        <v>120</v>
      </c>
      <c r="B41" s="105" t="s">
        <v>76</v>
      </c>
      <c r="C41" s="108">
        <f>C42</f>
        <v>0</v>
      </c>
      <c r="D41" s="108">
        <f>D42</f>
        <v>0</v>
      </c>
      <c r="E41" s="108">
        <f t="shared" ref="E41:G41" si="24">E42</f>
        <v>1357000</v>
      </c>
      <c r="F41" s="108">
        <f t="shared" si="24"/>
        <v>1357000</v>
      </c>
      <c r="G41" s="108">
        <f t="shared" si="24"/>
        <v>1357000</v>
      </c>
    </row>
    <row r="42" spans="1:7" x14ac:dyDescent="0.25">
      <c r="A42" s="104">
        <v>3</v>
      </c>
      <c r="B42" s="105" t="s">
        <v>31</v>
      </c>
      <c r="C42" s="108">
        <f>SUM(C43:C44)</f>
        <v>0</v>
      </c>
      <c r="D42" s="108">
        <f>SUM(D43:D44)</f>
        <v>0</v>
      </c>
      <c r="E42" s="108">
        <f t="shared" ref="E42:G42" si="25">SUM(E43:E44)</f>
        <v>1357000</v>
      </c>
      <c r="F42" s="108">
        <f t="shared" si="25"/>
        <v>1357000</v>
      </c>
      <c r="G42" s="108">
        <f t="shared" si="25"/>
        <v>1357000</v>
      </c>
    </row>
    <row r="43" spans="1:7" x14ac:dyDescent="0.25">
      <c r="A43" s="104">
        <v>31</v>
      </c>
      <c r="B43" s="105" t="s">
        <v>32</v>
      </c>
      <c r="C43" s="108"/>
      <c r="D43" s="108"/>
      <c r="E43" s="108">
        <v>1352000</v>
      </c>
      <c r="F43" s="108">
        <v>1352000</v>
      </c>
      <c r="G43" s="108">
        <v>1352000</v>
      </c>
    </row>
    <row r="44" spans="1:7" x14ac:dyDescent="0.25">
      <c r="A44" s="104">
        <v>32</v>
      </c>
      <c r="B44" s="105" t="s">
        <v>33</v>
      </c>
      <c r="C44" s="108"/>
      <c r="D44" s="108"/>
      <c r="E44" s="108">
        <v>5000</v>
      </c>
      <c r="F44" s="108">
        <v>5000</v>
      </c>
      <c r="G44" s="108">
        <v>5000</v>
      </c>
    </row>
    <row r="45" spans="1:7" x14ac:dyDescent="0.25">
      <c r="A45" s="104" t="s">
        <v>114</v>
      </c>
      <c r="B45" s="105" t="s">
        <v>77</v>
      </c>
      <c r="C45" s="108">
        <f>C46</f>
        <v>0</v>
      </c>
      <c r="D45" s="108">
        <f>D46</f>
        <v>1395074</v>
      </c>
      <c r="E45" s="108">
        <f t="shared" ref="E45:G45" si="26">E46</f>
        <v>0</v>
      </c>
      <c r="F45" s="108">
        <f t="shared" si="26"/>
        <v>0</v>
      </c>
      <c r="G45" s="108">
        <f t="shared" si="26"/>
        <v>0</v>
      </c>
    </row>
    <row r="46" spans="1:7" x14ac:dyDescent="0.25">
      <c r="A46" s="104">
        <v>3</v>
      </c>
      <c r="B46" s="105" t="s">
        <v>31</v>
      </c>
      <c r="C46" s="108"/>
      <c r="D46" s="108">
        <f>SUM(D47:D48)</f>
        <v>1395074</v>
      </c>
      <c r="E46" s="108">
        <f t="shared" ref="E46:G46" si="27">SUM(E47:E48)</f>
        <v>0</v>
      </c>
      <c r="F46" s="108">
        <f t="shared" si="27"/>
        <v>0</v>
      </c>
      <c r="G46" s="108">
        <f t="shared" si="27"/>
        <v>0</v>
      </c>
    </row>
    <row r="47" spans="1:7" x14ac:dyDescent="0.25">
      <c r="A47" s="104">
        <v>31</v>
      </c>
      <c r="B47" s="105" t="s">
        <v>32</v>
      </c>
      <c r="C47" s="108"/>
      <c r="D47" s="108">
        <v>1379500</v>
      </c>
      <c r="E47" s="108"/>
      <c r="F47" s="108"/>
      <c r="G47" s="109"/>
    </row>
    <row r="48" spans="1:7" x14ac:dyDescent="0.25">
      <c r="A48" s="104">
        <v>32</v>
      </c>
      <c r="B48" s="105" t="s">
        <v>33</v>
      </c>
      <c r="C48" s="108"/>
      <c r="D48" s="108">
        <v>15574</v>
      </c>
      <c r="E48" s="108"/>
      <c r="F48" s="108"/>
      <c r="G48" s="109"/>
    </row>
    <row r="49" spans="1:7" x14ac:dyDescent="0.25">
      <c r="A49" s="104" t="s">
        <v>115</v>
      </c>
      <c r="B49" s="105" t="s">
        <v>81</v>
      </c>
      <c r="C49" s="108">
        <f>C50</f>
        <v>0</v>
      </c>
      <c r="D49" s="108">
        <f>D50</f>
        <v>739.54</v>
      </c>
      <c r="E49" s="108">
        <f t="shared" ref="E49:G50" si="28">E50</f>
        <v>0</v>
      </c>
      <c r="F49" s="108">
        <f t="shared" si="28"/>
        <v>0</v>
      </c>
      <c r="G49" s="108">
        <f t="shared" si="28"/>
        <v>0</v>
      </c>
    </row>
    <row r="50" spans="1:7" x14ac:dyDescent="0.25">
      <c r="A50" s="104">
        <v>3</v>
      </c>
      <c r="B50" s="105" t="s">
        <v>31</v>
      </c>
      <c r="C50" s="108">
        <f>C51</f>
        <v>0</v>
      </c>
      <c r="D50" s="108">
        <f>D51</f>
        <v>739.54</v>
      </c>
      <c r="E50" s="108">
        <f t="shared" si="28"/>
        <v>0</v>
      </c>
      <c r="F50" s="108">
        <f t="shared" si="28"/>
        <v>0</v>
      </c>
      <c r="G50" s="108">
        <f t="shared" si="28"/>
        <v>0</v>
      </c>
    </row>
    <row r="51" spans="1:7" x14ac:dyDescent="0.25">
      <c r="A51" s="104">
        <v>32</v>
      </c>
      <c r="B51" s="105" t="s">
        <v>33</v>
      </c>
      <c r="C51" s="108"/>
      <c r="D51" s="108">
        <v>739.54</v>
      </c>
      <c r="E51" s="108"/>
      <c r="F51" s="108"/>
      <c r="G51" s="109"/>
    </row>
    <row r="52" spans="1:7" s="133" customFormat="1" x14ac:dyDescent="0.25">
      <c r="A52" s="115" t="s">
        <v>116</v>
      </c>
      <c r="B52" s="116" t="s">
        <v>117</v>
      </c>
      <c r="C52" s="114">
        <f>SUM(C53,C57)</f>
        <v>0</v>
      </c>
      <c r="D52" s="114">
        <f>SUM(D53,D57)</f>
        <v>3979.0299999999997</v>
      </c>
      <c r="E52" s="114">
        <f t="shared" ref="E52:G52" si="29">SUM(E53,E57)</f>
        <v>4800</v>
      </c>
      <c r="F52" s="114">
        <f t="shared" si="29"/>
        <v>4700</v>
      </c>
      <c r="G52" s="114">
        <f t="shared" si="29"/>
        <v>4700</v>
      </c>
    </row>
    <row r="53" spans="1:7" x14ac:dyDescent="0.25">
      <c r="A53" s="104" t="s">
        <v>118</v>
      </c>
      <c r="B53" s="105" t="s">
        <v>79</v>
      </c>
      <c r="C53" s="108">
        <f>C54</f>
        <v>0</v>
      </c>
      <c r="D53" s="108">
        <f>D54</f>
        <v>2879</v>
      </c>
      <c r="E53" s="108">
        <f t="shared" ref="E53:G53" si="30">E54</f>
        <v>4700</v>
      </c>
      <c r="F53" s="108">
        <f t="shared" si="30"/>
        <v>4700</v>
      </c>
      <c r="G53" s="108">
        <f t="shared" si="30"/>
        <v>4700</v>
      </c>
    </row>
    <row r="54" spans="1:7" x14ac:dyDescent="0.25">
      <c r="A54" s="104">
        <v>3</v>
      </c>
      <c r="B54" s="105" t="s">
        <v>31</v>
      </c>
      <c r="C54" s="108">
        <f>SUM(C55:C56)</f>
        <v>0</v>
      </c>
      <c r="D54" s="108">
        <f>SUM(D55:D56)</f>
        <v>2879</v>
      </c>
      <c r="E54" s="108">
        <f t="shared" ref="E54:G54" si="31">SUM(E55:E56)</f>
        <v>4700</v>
      </c>
      <c r="F54" s="108">
        <f t="shared" si="31"/>
        <v>4700</v>
      </c>
      <c r="G54" s="108">
        <f t="shared" si="31"/>
        <v>4700</v>
      </c>
    </row>
    <row r="55" spans="1:7" x14ac:dyDescent="0.25">
      <c r="A55" s="104">
        <v>32</v>
      </c>
      <c r="B55" s="105" t="s">
        <v>33</v>
      </c>
      <c r="C55" s="108"/>
      <c r="D55" s="108">
        <v>1879</v>
      </c>
      <c r="E55" s="108">
        <v>4700</v>
      </c>
      <c r="F55" s="108">
        <v>4700</v>
      </c>
      <c r="G55" s="109">
        <v>4700</v>
      </c>
    </row>
    <row r="56" spans="1:7" x14ac:dyDescent="0.25">
      <c r="A56" s="104">
        <v>38</v>
      </c>
      <c r="B56" s="105" t="s">
        <v>68</v>
      </c>
      <c r="C56" s="108"/>
      <c r="D56" s="108">
        <v>1000</v>
      </c>
      <c r="E56" s="108"/>
      <c r="F56" s="108"/>
      <c r="G56" s="109"/>
    </row>
    <row r="57" spans="1:7" x14ac:dyDescent="0.25">
      <c r="A57" s="104" t="s">
        <v>119</v>
      </c>
      <c r="B57" s="105" t="s">
        <v>82</v>
      </c>
      <c r="C57" s="108">
        <f>C58</f>
        <v>0</v>
      </c>
      <c r="D57" s="108">
        <f>D58</f>
        <v>1100.03</v>
      </c>
      <c r="E57" s="108">
        <f t="shared" ref="E57:G57" si="32">E58</f>
        <v>100</v>
      </c>
      <c r="F57" s="108">
        <f t="shared" si="32"/>
        <v>0</v>
      </c>
      <c r="G57" s="108">
        <f t="shared" si="32"/>
        <v>0</v>
      </c>
    </row>
    <row r="58" spans="1:7" x14ac:dyDescent="0.25">
      <c r="A58" s="104">
        <v>3</v>
      </c>
      <c r="B58" s="105" t="s">
        <v>31</v>
      </c>
      <c r="C58" s="108">
        <f>C59</f>
        <v>0</v>
      </c>
      <c r="D58" s="108">
        <f>D59</f>
        <v>1100.03</v>
      </c>
      <c r="E58" s="108">
        <f t="shared" ref="E58:G58" si="33">E59</f>
        <v>100</v>
      </c>
      <c r="F58" s="108">
        <f t="shared" si="33"/>
        <v>0</v>
      </c>
      <c r="G58" s="108">
        <f t="shared" si="33"/>
        <v>0</v>
      </c>
    </row>
    <row r="59" spans="1:7" x14ac:dyDescent="0.25">
      <c r="A59" s="104">
        <v>32</v>
      </c>
      <c r="B59" s="105" t="s">
        <v>33</v>
      </c>
      <c r="C59" s="108"/>
      <c r="D59" s="108">
        <v>1100.03</v>
      </c>
      <c r="E59" s="108">
        <v>100</v>
      </c>
      <c r="F59" s="108"/>
      <c r="G59" s="109"/>
    </row>
    <row r="60" spans="1:7" x14ac:dyDescent="0.25">
      <c r="A60" s="119" t="s">
        <v>121</v>
      </c>
      <c r="B60" s="120" t="s">
        <v>122</v>
      </c>
      <c r="C60" s="132">
        <f>SUM(C61,C74)</f>
        <v>0</v>
      </c>
      <c r="D60" s="132">
        <f t="shared" ref="D60:G60" si="34">SUM(D61,D74)</f>
        <v>29380.5</v>
      </c>
      <c r="E60" s="132">
        <f t="shared" si="34"/>
        <v>26750</v>
      </c>
      <c r="F60" s="132">
        <f t="shared" si="34"/>
        <v>26750</v>
      </c>
      <c r="G60" s="132">
        <f t="shared" si="34"/>
        <v>26750</v>
      </c>
    </row>
    <row r="61" spans="1:7" x14ac:dyDescent="0.25">
      <c r="A61" s="123" t="s">
        <v>123</v>
      </c>
      <c r="B61" s="124" t="s">
        <v>124</v>
      </c>
      <c r="C61" s="129">
        <f>SUM(C62,C66,C70)</f>
        <v>0</v>
      </c>
      <c r="D61" s="129">
        <f t="shared" ref="D61:G61" si="35">SUM(D62,D66,D70)</f>
        <v>28881</v>
      </c>
      <c r="E61" s="129">
        <f t="shared" si="35"/>
        <v>26250</v>
      </c>
      <c r="F61" s="129">
        <f t="shared" si="35"/>
        <v>26250</v>
      </c>
      <c r="G61" s="129">
        <f t="shared" si="35"/>
        <v>26250</v>
      </c>
    </row>
    <row r="62" spans="1:7" s="133" customFormat="1" x14ac:dyDescent="0.25">
      <c r="A62" s="115" t="s">
        <v>94</v>
      </c>
      <c r="B62" s="116" t="s">
        <v>95</v>
      </c>
      <c r="C62" s="114">
        <f>C63</f>
        <v>0</v>
      </c>
      <c r="D62" s="114">
        <f t="shared" ref="D62:G62" si="36">D63</f>
        <v>3000</v>
      </c>
      <c r="E62" s="114">
        <f t="shared" si="36"/>
        <v>3600</v>
      </c>
      <c r="F62" s="114">
        <f t="shared" si="36"/>
        <v>3600</v>
      </c>
      <c r="G62" s="114">
        <f t="shared" si="36"/>
        <v>3600</v>
      </c>
    </row>
    <row r="63" spans="1:7" x14ac:dyDescent="0.25">
      <c r="A63" s="110" t="s">
        <v>96</v>
      </c>
      <c r="B63" s="111" t="s">
        <v>39</v>
      </c>
      <c r="C63" s="108">
        <f>C64</f>
        <v>0</v>
      </c>
      <c r="D63" s="108">
        <f t="shared" ref="D63:G63" si="37">D64</f>
        <v>3000</v>
      </c>
      <c r="E63" s="108">
        <f t="shared" si="37"/>
        <v>3600</v>
      </c>
      <c r="F63" s="108">
        <f t="shared" si="37"/>
        <v>3600</v>
      </c>
      <c r="G63" s="108">
        <f t="shared" si="37"/>
        <v>3600</v>
      </c>
    </row>
    <row r="64" spans="1:7" x14ac:dyDescent="0.25">
      <c r="A64" s="110">
        <v>3</v>
      </c>
      <c r="B64" s="111" t="s">
        <v>31</v>
      </c>
      <c r="C64" s="108">
        <f>C65</f>
        <v>0</v>
      </c>
      <c r="D64" s="108">
        <f>D65</f>
        <v>3000</v>
      </c>
      <c r="E64" s="108">
        <f t="shared" ref="E64:G64" si="38">E65</f>
        <v>3600</v>
      </c>
      <c r="F64" s="108">
        <f t="shared" si="38"/>
        <v>3600</v>
      </c>
      <c r="G64" s="108">
        <f t="shared" si="38"/>
        <v>3600</v>
      </c>
    </row>
    <row r="65" spans="1:7" x14ac:dyDescent="0.25">
      <c r="A65" s="110">
        <v>32</v>
      </c>
      <c r="B65" s="111" t="s">
        <v>33</v>
      </c>
      <c r="C65" s="108"/>
      <c r="D65" s="108">
        <v>3000</v>
      </c>
      <c r="E65" s="108">
        <v>3600</v>
      </c>
      <c r="F65" s="108">
        <v>3600</v>
      </c>
      <c r="G65" s="109">
        <v>3600</v>
      </c>
    </row>
    <row r="66" spans="1:7" s="133" customFormat="1" x14ac:dyDescent="0.25">
      <c r="A66" s="115" t="s">
        <v>101</v>
      </c>
      <c r="B66" s="116" t="s">
        <v>102</v>
      </c>
      <c r="C66" s="114">
        <f>C67</f>
        <v>0</v>
      </c>
      <c r="D66" s="114">
        <f t="shared" ref="D66:G66" si="39">D67</f>
        <v>50</v>
      </c>
      <c r="E66" s="114">
        <f t="shared" si="39"/>
        <v>50</v>
      </c>
      <c r="F66" s="114">
        <f t="shared" si="39"/>
        <v>50</v>
      </c>
      <c r="G66" s="114">
        <f t="shared" si="39"/>
        <v>50</v>
      </c>
    </row>
    <row r="67" spans="1:7" x14ac:dyDescent="0.25">
      <c r="A67" s="104" t="s">
        <v>103</v>
      </c>
      <c r="B67" s="105" t="s">
        <v>104</v>
      </c>
      <c r="C67" s="108">
        <f>C68</f>
        <v>0</v>
      </c>
      <c r="D67" s="108">
        <f t="shared" ref="D67:G67" si="40">D68</f>
        <v>50</v>
      </c>
      <c r="E67" s="108">
        <f t="shared" si="40"/>
        <v>50</v>
      </c>
      <c r="F67" s="108">
        <f t="shared" si="40"/>
        <v>50</v>
      </c>
      <c r="G67" s="108">
        <f t="shared" si="40"/>
        <v>50</v>
      </c>
    </row>
    <row r="68" spans="1:7" x14ac:dyDescent="0.25">
      <c r="A68" s="104">
        <v>3</v>
      </c>
      <c r="B68" s="105" t="s">
        <v>31</v>
      </c>
      <c r="C68" s="108">
        <f>C69</f>
        <v>0</v>
      </c>
      <c r="D68" s="108">
        <f>D69</f>
        <v>50</v>
      </c>
      <c r="E68" s="108">
        <f t="shared" ref="E68:G68" si="41">E69</f>
        <v>50</v>
      </c>
      <c r="F68" s="108">
        <f t="shared" si="41"/>
        <v>50</v>
      </c>
      <c r="G68" s="108">
        <f t="shared" si="41"/>
        <v>50</v>
      </c>
    </row>
    <row r="69" spans="1:7" x14ac:dyDescent="0.25">
      <c r="A69" s="104">
        <v>32</v>
      </c>
      <c r="B69" s="105" t="s">
        <v>33</v>
      </c>
      <c r="C69" s="108"/>
      <c r="D69" s="108">
        <v>50</v>
      </c>
      <c r="E69" s="108">
        <v>50</v>
      </c>
      <c r="F69" s="108">
        <v>50</v>
      </c>
      <c r="G69" s="109">
        <v>50</v>
      </c>
    </row>
    <row r="70" spans="1:7" s="133" customFormat="1" x14ac:dyDescent="0.25">
      <c r="A70" s="115" t="s">
        <v>116</v>
      </c>
      <c r="B70" s="116" t="s">
        <v>117</v>
      </c>
      <c r="C70" s="114">
        <f>C71</f>
        <v>0</v>
      </c>
      <c r="D70" s="114">
        <f t="shared" ref="D70:G70" si="42">D71</f>
        <v>25831</v>
      </c>
      <c r="E70" s="114">
        <f t="shared" si="42"/>
        <v>22600</v>
      </c>
      <c r="F70" s="114">
        <f t="shared" si="42"/>
        <v>22600</v>
      </c>
      <c r="G70" s="114">
        <f t="shared" si="42"/>
        <v>22600</v>
      </c>
    </row>
    <row r="71" spans="1:7" x14ac:dyDescent="0.25">
      <c r="A71" s="104" t="s">
        <v>118</v>
      </c>
      <c r="B71" s="105" t="s">
        <v>79</v>
      </c>
      <c r="C71" s="108">
        <f>C72</f>
        <v>0</v>
      </c>
      <c r="D71" s="108">
        <f t="shared" ref="D71:G71" si="43">D72</f>
        <v>25831</v>
      </c>
      <c r="E71" s="108">
        <f t="shared" si="43"/>
        <v>22600</v>
      </c>
      <c r="F71" s="108">
        <f t="shared" si="43"/>
        <v>22600</v>
      </c>
      <c r="G71" s="108">
        <f t="shared" si="43"/>
        <v>22600</v>
      </c>
    </row>
    <row r="72" spans="1:7" x14ac:dyDescent="0.25">
      <c r="A72" s="104">
        <v>3</v>
      </c>
      <c r="B72" s="105" t="s">
        <v>31</v>
      </c>
      <c r="C72" s="108">
        <f>C73</f>
        <v>0</v>
      </c>
      <c r="D72" s="108">
        <f>D73</f>
        <v>25831</v>
      </c>
      <c r="E72" s="108">
        <f t="shared" ref="E72:G72" si="44">E73</f>
        <v>22600</v>
      </c>
      <c r="F72" s="108">
        <f t="shared" si="44"/>
        <v>22600</v>
      </c>
      <c r="G72" s="108">
        <f t="shared" si="44"/>
        <v>22600</v>
      </c>
    </row>
    <row r="73" spans="1:7" x14ac:dyDescent="0.25">
      <c r="A73" s="104">
        <v>32</v>
      </c>
      <c r="B73" s="105" t="s">
        <v>33</v>
      </c>
      <c r="C73" s="108"/>
      <c r="D73" s="108">
        <v>25831</v>
      </c>
      <c r="E73" s="108">
        <v>22600</v>
      </c>
      <c r="F73" s="108">
        <v>22600</v>
      </c>
      <c r="G73" s="109">
        <v>22600</v>
      </c>
    </row>
    <row r="74" spans="1:7" ht="26.25" x14ac:dyDescent="0.25">
      <c r="A74" s="125" t="s">
        <v>125</v>
      </c>
      <c r="B74" s="126" t="s">
        <v>126</v>
      </c>
      <c r="C74" s="129">
        <f>C75</f>
        <v>0</v>
      </c>
      <c r="D74" s="129">
        <f t="shared" ref="D74:G74" si="45">D75</f>
        <v>499.5</v>
      </c>
      <c r="E74" s="129">
        <f t="shared" si="45"/>
        <v>500</v>
      </c>
      <c r="F74" s="129">
        <f t="shared" si="45"/>
        <v>500</v>
      </c>
      <c r="G74" s="129">
        <f t="shared" si="45"/>
        <v>500</v>
      </c>
    </row>
    <row r="75" spans="1:7" x14ac:dyDescent="0.25">
      <c r="A75" s="112" t="s">
        <v>112</v>
      </c>
      <c r="B75" s="113" t="s">
        <v>113</v>
      </c>
      <c r="C75" s="114">
        <f>SUM(C76,C79)</f>
        <v>0</v>
      </c>
      <c r="D75" s="114">
        <f t="shared" ref="D75:G75" si="46">SUM(D76,D79)</f>
        <v>499.5</v>
      </c>
      <c r="E75" s="114">
        <f t="shared" si="46"/>
        <v>500</v>
      </c>
      <c r="F75" s="114">
        <f t="shared" si="46"/>
        <v>500</v>
      </c>
      <c r="G75" s="114">
        <f t="shared" si="46"/>
        <v>500</v>
      </c>
    </row>
    <row r="76" spans="1:7" x14ac:dyDescent="0.25">
      <c r="A76" s="104" t="s">
        <v>120</v>
      </c>
      <c r="B76" s="105" t="s">
        <v>76</v>
      </c>
      <c r="C76" s="108">
        <f>C77</f>
        <v>0</v>
      </c>
      <c r="D76" s="108">
        <f t="shared" ref="D76:G76" si="47">D77</f>
        <v>0</v>
      </c>
      <c r="E76" s="108">
        <f t="shared" si="47"/>
        <v>500</v>
      </c>
      <c r="F76" s="108">
        <f t="shared" si="47"/>
        <v>500</v>
      </c>
      <c r="G76" s="108">
        <f t="shared" si="47"/>
        <v>500</v>
      </c>
    </row>
    <row r="77" spans="1:7" x14ac:dyDescent="0.25">
      <c r="A77" s="104">
        <v>3</v>
      </c>
      <c r="B77" s="105" t="s">
        <v>31</v>
      </c>
      <c r="C77" s="108">
        <f>C78</f>
        <v>0</v>
      </c>
      <c r="D77" s="108">
        <f t="shared" ref="D77:G77" si="48">D78</f>
        <v>0</v>
      </c>
      <c r="E77" s="108">
        <f t="shared" si="48"/>
        <v>500</v>
      </c>
      <c r="F77" s="108">
        <f t="shared" si="48"/>
        <v>500</v>
      </c>
      <c r="G77" s="108">
        <f t="shared" si="48"/>
        <v>500</v>
      </c>
    </row>
    <row r="78" spans="1:7" x14ac:dyDescent="0.25">
      <c r="A78" s="104">
        <v>38</v>
      </c>
      <c r="B78" s="105" t="s">
        <v>68</v>
      </c>
      <c r="C78" s="106"/>
      <c r="D78" s="106"/>
      <c r="E78" s="108">
        <v>500</v>
      </c>
      <c r="F78" s="108">
        <v>500</v>
      </c>
      <c r="G78" s="109">
        <v>500</v>
      </c>
    </row>
    <row r="79" spans="1:7" x14ac:dyDescent="0.25">
      <c r="A79" s="110" t="s">
        <v>114</v>
      </c>
      <c r="B79" s="111" t="s">
        <v>77</v>
      </c>
      <c r="C79" s="106">
        <f>C80</f>
        <v>0</v>
      </c>
      <c r="D79" s="106">
        <f t="shared" ref="D79:G79" si="49">D80</f>
        <v>499.5</v>
      </c>
      <c r="E79" s="106">
        <f t="shared" si="49"/>
        <v>0</v>
      </c>
      <c r="F79" s="106">
        <f t="shared" si="49"/>
        <v>0</v>
      </c>
      <c r="G79" s="106">
        <f t="shared" si="49"/>
        <v>0</v>
      </c>
    </row>
    <row r="80" spans="1:7" x14ac:dyDescent="0.25">
      <c r="A80" s="110">
        <v>3</v>
      </c>
      <c r="B80" s="111" t="s">
        <v>31</v>
      </c>
      <c r="C80" s="106">
        <f>C81</f>
        <v>0</v>
      </c>
      <c r="D80" s="106">
        <f t="shared" ref="D80:G80" si="50">D81</f>
        <v>499.5</v>
      </c>
      <c r="E80" s="106">
        <f t="shared" si="50"/>
        <v>0</v>
      </c>
      <c r="F80" s="106">
        <f t="shared" si="50"/>
        <v>0</v>
      </c>
      <c r="G80" s="106">
        <f t="shared" si="50"/>
        <v>0</v>
      </c>
    </row>
    <row r="81" spans="1:7" x14ac:dyDescent="0.25">
      <c r="A81" s="110">
        <v>38</v>
      </c>
      <c r="B81" s="111" t="s">
        <v>68</v>
      </c>
      <c r="C81" s="106"/>
      <c r="D81" s="106">
        <v>499.5</v>
      </c>
      <c r="E81" s="106"/>
      <c r="F81" s="106"/>
      <c r="G81" s="107"/>
    </row>
    <row r="82" spans="1:7" ht="26.25" x14ac:dyDescent="0.25">
      <c r="A82" s="130" t="s">
        <v>127</v>
      </c>
      <c r="B82" s="131" t="s">
        <v>128</v>
      </c>
      <c r="C82" s="132">
        <f>C83</f>
        <v>0</v>
      </c>
      <c r="D82" s="132">
        <f t="shared" ref="D82:G82" si="51">D83</f>
        <v>8500</v>
      </c>
      <c r="E82" s="132">
        <f t="shared" si="51"/>
        <v>3400</v>
      </c>
      <c r="F82" s="132">
        <f t="shared" si="51"/>
        <v>3000</v>
      </c>
      <c r="G82" s="132">
        <f t="shared" si="51"/>
        <v>3000</v>
      </c>
    </row>
    <row r="83" spans="1:7" x14ac:dyDescent="0.25">
      <c r="A83" s="127" t="s">
        <v>129</v>
      </c>
      <c r="B83" s="128" t="s">
        <v>130</v>
      </c>
      <c r="C83" s="129">
        <f>SUM(C84,C91)</f>
        <v>0</v>
      </c>
      <c r="D83" s="129">
        <f t="shared" ref="D83:G83" si="52">SUM(D84,D91)</f>
        <v>8500</v>
      </c>
      <c r="E83" s="129">
        <f t="shared" si="52"/>
        <v>3400</v>
      </c>
      <c r="F83" s="129">
        <f t="shared" si="52"/>
        <v>3000</v>
      </c>
      <c r="G83" s="129">
        <f t="shared" si="52"/>
        <v>3000</v>
      </c>
    </row>
    <row r="84" spans="1:7" x14ac:dyDescent="0.25">
      <c r="A84" s="112" t="s">
        <v>112</v>
      </c>
      <c r="B84" s="113" t="s">
        <v>113</v>
      </c>
      <c r="C84" s="114">
        <f>SUM(C85,C88)</f>
        <v>0</v>
      </c>
      <c r="D84" s="114">
        <f t="shared" ref="D84:G84" si="53">SUM(D85,D88)</f>
        <v>3000</v>
      </c>
      <c r="E84" s="114">
        <f t="shared" si="53"/>
        <v>3400</v>
      </c>
      <c r="F84" s="114">
        <f t="shared" si="53"/>
        <v>3000</v>
      </c>
      <c r="G84" s="114">
        <f t="shared" si="53"/>
        <v>3000</v>
      </c>
    </row>
    <row r="85" spans="1:7" x14ac:dyDescent="0.25">
      <c r="A85" s="104" t="s">
        <v>120</v>
      </c>
      <c r="B85" s="105" t="s">
        <v>76</v>
      </c>
      <c r="C85" s="108">
        <f>C86</f>
        <v>0</v>
      </c>
      <c r="D85" s="108">
        <f t="shared" ref="D85:G85" si="54">D86</f>
        <v>0</v>
      </c>
      <c r="E85" s="108">
        <f t="shared" si="54"/>
        <v>3400</v>
      </c>
      <c r="F85" s="108">
        <f t="shared" si="54"/>
        <v>3000</v>
      </c>
      <c r="G85" s="108">
        <f t="shared" si="54"/>
        <v>3000</v>
      </c>
    </row>
    <row r="86" spans="1:7" x14ac:dyDescent="0.25">
      <c r="A86" s="104">
        <v>4</v>
      </c>
      <c r="B86" s="105" t="s">
        <v>34</v>
      </c>
      <c r="C86" s="108">
        <f>C87</f>
        <v>0</v>
      </c>
      <c r="D86" s="108">
        <f t="shared" ref="D86:G86" si="55">D87</f>
        <v>0</v>
      </c>
      <c r="E86" s="108">
        <f t="shared" si="55"/>
        <v>3400</v>
      </c>
      <c r="F86" s="108">
        <f t="shared" si="55"/>
        <v>3000</v>
      </c>
      <c r="G86" s="108">
        <f t="shared" si="55"/>
        <v>3000</v>
      </c>
    </row>
    <row r="87" spans="1:7" x14ac:dyDescent="0.25">
      <c r="A87" s="104">
        <v>42</v>
      </c>
      <c r="B87" s="105" t="s">
        <v>69</v>
      </c>
      <c r="C87" s="108"/>
      <c r="D87" s="108"/>
      <c r="E87" s="108">
        <v>3400</v>
      </c>
      <c r="F87" s="108">
        <v>3000</v>
      </c>
      <c r="G87" s="109">
        <v>3000</v>
      </c>
    </row>
    <row r="88" spans="1:7" x14ac:dyDescent="0.25">
      <c r="A88" s="104" t="s">
        <v>114</v>
      </c>
      <c r="B88" s="105" t="s">
        <v>77</v>
      </c>
      <c r="C88" s="108">
        <f>C89</f>
        <v>0</v>
      </c>
      <c r="D88" s="108">
        <f t="shared" ref="D88:G88" si="56">D89</f>
        <v>3000</v>
      </c>
      <c r="E88" s="108">
        <f t="shared" si="56"/>
        <v>0</v>
      </c>
      <c r="F88" s="108">
        <f t="shared" si="56"/>
        <v>0</v>
      </c>
      <c r="G88" s="108">
        <f t="shared" si="56"/>
        <v>0</v>
      </c>
    </row>
    <row r="89" spans="1:7" x14ac:dyDescent="0.25">
      <c r="A89" s="104">
        <v>4</v>
      </c>
      <c r="B89" s="105" t="s">
        <v>34</v>
      </c>
      <c r="C89" s="108">
        <f>C90</f>
        <v>0</v>
      </c>
      <c r="D89" s="108">
        <f t="shared" ref="D89:G89" si="57">D90</f>
        <v>3000</v>
      </c>
      <c r="E89" s="108">
        <f t="shared" si="57"/>
        <v>0</v>
      </c>
      <c r="F89" s="108">
        <f t="shared" si="57"/>
        <v>0</v>
      </c>
      <c r="G89" s="108">
        <f t="shared" si="57"/>
        <v>0</v>
      </c>
    </row>
    <row r="90" spans="1:7" x14ac:dyDescent="0.25">
      <c r="A90" s="104">
        <v>42</v>
      </c>
      <c r="B90" s="105" t="s">
        <v>69</v>
      </c>
      <c r="C90" s="108"/>
      <c r="D90" s="108">
        <v>3000</v>
      </c>
      <c r="E90" s="108"/>
      <c r="F90" s="108"/>
      <c r="G90" s="109"/>
    </row>
    <row r="91" spans="1:7" x14ac:dyDescent="0.25">
      <c r="A91" s="115" t="s">
        <v>116</v>
      </c>
      <c r="B91" s="116" t="s">
        <v>117</v>
      </c>
      <c r="C91" s="114">
        <f>C92</f>
        <v>0</v>
      </c>
      <c r="D91" s="114">
        <f t="shared" ref="D91:G93" si="58">D92</f>
        <v>5500</v>
      </c>
      <c r="E91" s="114">
        <f t="shared" si="58"/>
        <v>0</v>
      </c>
      <c r="F91" s="114">
        <f t="shared" si="58"/>
        <v>0</v>
      </c>
      <c r="G91" s="114">
        <f t="shared" si="58"/>
        <v>0</v>
      </c>
    </row>
    <row r="92" spans="1:7" x14ac:dyDescent="0.25">
      <c r="A92" s="104" t="s">
        <v>118</v>
      </c>
      <c r="B92" s="105" t="s">
        <v>79</v>
      </c>
      <c r="C92" s="108">
        <f>C93</f>
        <v>0</v>
      </c>
      <c r="D92" s="108">
        <f t="shared" si="58"/>
        <v>5500</v>
      </c>
      <c r="E92" s="108">
        <f t="shared" si="58"/>
        <v>0</v>
      </c>
      <c r="F92" s="108">
        <f t="shared" si="58"/>
        <v>0</v>
      </c>
      <c r="G92" s="108">
        <f t="shared" si="58"/>
        <v>0</v>
      </c>
    </row>
    <row r="93" spans="1:7" x14ac:dyDescent="0.25">
      <c r="A93" s="104">
        <v>4</v>
      </c>
      <c r="B93" s="105" t="s">
        <v>34</v>
      </c>
      <c r="C93" s="108">
        <f>C94</f>
        <v>0</v>
      </c>
      <c r="D93" s="108">
        <f t="shared" si="58"/>
        <v>5500</v>
      </c>
      <c r="E93" s="108">
        <f t="shared" si="58"/>
        <v>0</v>
      </c>
      <c r="F93" s="108">
        <f t="shared" si="58"/>
        <v>0</v>
      </c>
      <c r="G93" s="108">
        <f t="shared" si="58"/>
        <v>0</v>
      </c>
    </row>
    <row r="94" spans="1:7" x14ac:dyDescent="0.25">
      <c r="A94" s="104">
        <v>42</v>
      </c>
      <c r="B94" s="105" t="s">
        <v>69</v>
      </c>
      <c r="C94" s="108"/>
      <c r="D94" s="108">
        <v>5500</v>
      </c>
      <c r="E94" s="108"/>
      <c r="F94" s="108"/>
      <c r="G94" s="108"/>
    </row>
  </sheetData>
  <mergeCells count="1">
    <mergeCell ref="A2:G2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financiranja'!Print_Area</vt:lpstr>
      <vt:lpstr>' Račun prihoda i rashoda'!Print_Area</vt:lpstr>
      <vt:lpstr>' Sažetak'!Print_Area</vt:lpstr>
      <vt:lpstr>'Posebni dio'!Print_Area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2025-10-31T12:04:10Z</dcterms:modified>
</cp:coreProperties>
</file>